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-210" yWindow="30" windowWidth="15000" windowHeight="8655" tabRatio="597" firstSheet="7" activeTab="7"/>
  </bookViews>
  <sheets>
    <sheet name="Temp" sheetId="1" state="hidden" r:id="rId1"/>
    <sheet name="Cond" sheetId="116" state="hidden" r:id="rId2"/>
    <sheet name="TDS" sheetId="17592" state="hidden" r:id="rId3"/>
    <sheet name="DO %" sheetId="112" state="hidden" r:id="rId4"/>
    <sheet name="DO" sheetId="267" state="hidden" r:id="rId5"/>
    <sheet name="pH" sheetId="2826" state="hidden" r:id="rId6"/>
    <sheet name="Redox" sheetId="261" state="hidden" r:id="rId7"/>
    <sheet name="Data Input Sheet" sheetId="12" r:id="rId8"/>
    <sheet name="Site IDs &amp; Names" sheetId="264" r:id="rId9"/>
    <sheet name="TSS Summary" sheetId="1028" r:id="rId10"/>
    <sheet name="TSS Calculations" sheetId="17593" r:id="rId11"/>
    <sheet name="Pressure" sheetId="17594" state="hidden" r:id="rId12"/>
    <sheet name="Phosphorus" sheetId="260" state="hidden" r:id="rId13"/>
    <sheet name="Nitrates" sheetId="2304" state="hidden" r:id="rId14"/>
    <sheet name="TKN" sheetId="13576" state="hidden" r:id="rId15"/>
    <sheet name="2006 Summary Statistics" sheetId="17595" r:id="rId16"/>
    <sheet name="Sheet1" sheetId="17596" r:id="rId17"/>
  </sheets>
  <definedNames>
    <definedName name="_xlnm._FilterDatabase" localSheetId="7" hidden="1">'Data Input Sheet'!$A$1:$U$1028</definedName>
    <definedName name="P">'Data Input Sheet'!$P:$P</definedName>
    <definedName name="_xlnm.Print_Area" localSheetId="7">'Data Input Sheet'!$A$1:$U$178</definedName>
    <definedName name="_xlnm.Print_Area" localSheetId="3">'DO %'!$A$1:$M$50</definedName>
    <definedName name="_xlnm.Print_Area" localSheetId="2">TDS!$A$51:$M$100</definedName>
    <definedName name="_xlnm.Print_Titles" localSheetId="7">'Data Input Sheet'!$1:$1</definedName>
  </definedNames>
  <calcPr calcId="125725"/>
</workbook>
</file>

<file path=xl/calcChain.xml><?xml version="1.0" encoding="utf-8"?>
<calcChain xmlns="http://schemas.openxmlformats.org/spreadsheetml/2006/main">
  <c r="R387" i="12"/>
  <c r="S387" s="1"/>
  <c r="G1018" i="17593"/>
  <c r="G1035"/>
  <c r="H1035" s="1"/>
  <c r="E1035"/>
  <c r="G1034"/>
  <c r="H1034" s="1"/>
  <c r="E1034"/>
  <c r="G1033"/>
  <c r="H1033" s="1"/>
  <c r="E1033"/>
  <c r="G1032"/>
  <c r="H1032" s="1"/>
  <c r="E1032"/>
  <c r="G1031"/>
  <c r="H1031" s="1"/>
  <c r="E1031"/>
  <c r="G1030"/>
  <c r="H1030" s="1"/>
  <c r="E1030"/>
  <c r="G1029"/>
  <c r="H1029" s="1"/>
  <c r="E1029"/>
  <c r="G1028"/>
  <c r="H1028" s="1"/>
  <c r="E1028"/>
  <c r="G1027"/>
  <c r="H1027" s="1"/>
  <c r="E1027"/>
  <c r="G1026"/>
  <c r="H1026" s="1"/>
  <c r="E1026"/>
  <c r="G1025"/>
  <c r="H1025" s="1"/>
  <c r="E1025"/>
  <c r="G1024"/>
  <c r="H1024" s="1"/>
  <c r="E1024"/>
  <c r="G1023"/>
  <c r="H1023" s="1"/>
  <c r="E1023"/>
  <c r="G1022"/>
  <c r="H1022" s="1"/>
  <c r="E1022"/>
  <c r="G1021"/>
  <c r="H1021" s="1"/>
  <c r="E1021"/>
  <c r="G1020"/>
  <c r="H1020" s="1"/>
  <c r="E1020"/>
  <c r="G1019"/>
  <c r="H1019" s="1"/>
  <c r="E1019"/>
  <c r="H1018"/>
  <c r="E1018"/>
  <c r="G1013"/>
  <c r="H1013" s="1"/>
  <c r="I1013" s="1"/>
  <c r="E1013"/>
  <c r="G1014"/>
  <c r="H1014" s="1"/>
  <c r="E1014"/>
  <c r="G1009"/>
  <c r="H1009" s="1"/>
  <c r="E1009"/>
  <c r="G1016"/>
  <c r="H1016" s="1"/>
  <c r="E1016"/>
  <c r="G1015"/>
  <c r="H1015" s="1"/>
  <c r="E1015"/>
  <c r="G1012"/>
  <c r="H1012" s="1"/>
  <c r="E1012"/>
  <c r="G1011"/>
  <c r="H1011" s="1"/>
  <c r="E1011"/>
  <c r="G1010"/>
  <c r="H1010" s="1"/>
  <c r="E1010"/>
  <c r="G1008"/>
  <c r="H1008" s="1"/>
  <c r="E1008"/>
  <c r="G1007"/>
  <c r="H1007" s="1"/>
  <c r="E1007"/>
  <c r="G1006"/>
  <c r="H1006" s="1"/>
  <c r="E1006"/>
  <c r="G1005"/>
  <c r="H1005" s="1"/>
  <c r="E1005"/>
  <c r="G1004"/>
  <c r="H1004" s="1"/>
  <c r="E1004"/>
  <c r="G1003"/>
  <c r="H1003" s="1"/>
  <c r="E1003"/>
  <c r="G1002"/>
  <c r="H1002" s="1"/>
  <c r="E1002"/>
  <c r="G1001"/>
  <c r="H1001" s="1"/>
  <c r="E1001"/>
  <c r="G1000"/>
  <c r="H1000" s="1"/>
  <c r="E1000"/>
  <c r="G999"/>
  <c r="H999" s="1"/>
  <c r="E999"/>
  <c r="G998"/>
  <c r="H998" s="1"/>
  <c r="E998"/>
  <c r="G997"/>
  <c r="H997" s="1"/>
  <c r="E997"/>
  <c r="R1009" i="12"/>
  <c r="S1009" s="1"/>
  <c r="R1010"/>
  <c r="S1010" s="1"/>
  <c r="R1011"/>
  <c r="S1011" s="1"/>
  <c r="R1012"/>
  <c r="S1012" s="1"/>
  <c r="R1013"/>
  <c r="S1013" s="1"/>
  <c r="R1014"/>
  <c r="S1014" s="1"/>
  <c r="R1015"/>
  <c r="S1015" s="1"/>
  <c r="R1016"/>
  <c r="S1016" s="1"/>
  <c r="R1017"/>
  <c r="S1017" s="1"/>
  <c r="R1018"/>
  <c r="S1018" s="1"/>
  <c r="R1019"/>
  <c r="S1019" s="1"/>
  <c r="R1020"/>
  <c r="S1020" s="1"/>
  <c r="R1021"/>
  <c r="S1021" s="1"/>
  <c r="R1022"/>
  <c r="S1022" s="1"/>
  <c r="R1023"/>
  <c r="S1023" s="1"/>
  <c r="R1024"/>
  <c r="S1024" s="1"/>
  <c r="R1025"/>
  <c r="S1025" s="1"/>
  <c r="R1026"/>
  <c r="S1026" s="1"/>
  <c r="R1027"/>
  <c r="S1027" s="1"/>
  <c r="R1028"/>
  <c r="S1028" s="1"/>
  <c r="R997"/>
  <c r="S997" s="1"/>
  <c r="R998"/>
  <c r="S998" s="1"/>
  <c r="R999"/>
  <c r="S999" s="1"/>
  <c r="R1000"/>
  <c r="S1000" s="1"/>
  <c r="R1001"/>
  <c r="S1001" s="1"/>
  <c r="R1002"/>
  <c r="S1002" s="1"/>
  <c r="R1003"/>
  <c r="S1003" s="1"/>
  <c r="R1004"/>
  <c r="S1004" s="1"/>
  <c r="R1005"/>
  <c r="S1005" s="1"/>
  <c r="R1006"/>
  <c r="S1006" s="1"/>
  <c r="R1007"/>
  <c r="S1007" s="1"/>
  <c r="R1008"/>
  <c r="S1008" s="1"/>
  <c r="G983" i="17593"/>
  <c r="H983" s="1"/>
  <c r="G984"/>
  <c r="H984" s="1"/>
  <c r="G985"/>
  <c r="H985" s="1"/>
  <c r="G986"/>
  <c r="H986" s="1"/>
  <c r="G987"/>
  <c r="H987" s="1"/>
  <c r="G988"/>
  <c r="H988" s="1"/>
  <c r="G989"/>
  <c r="H989" s="1"/>
  <c r="G990"/>
  <c r="H990" s="1"/>
  <c r="G991"/>
  <c r="H991" s="1"/>
  <c r="G992"/>
  <c r="H992" s="1"/>
  <c r="G993"/>
  <c r="H993" s="1"/>
  <c r="I993" s="1"/>
  <c r="G994"/>
  <c r="H994" s="1"/>
  <c r="E994"/>
  <c r="E993"/>
  <c r="E992"/>
  <c r="E991"/>
  <c r="E990"/>
  <c r="E989"/>
  <c r="E988"/>
  <c r="E987"/>
  <c r="E986"/>
  <c r="E985"/>
  <c r="E984"/>
  <c r="E983"/>
  <c r="R976" i="12"/>
  <c r="S976" s="1"/>
  <c r="R977"/>
  <c r="S977" s="1"/>
  <c r="R978"/>
  <c r="S978" s="1"/>
  <c r="R979"/>
  <c r="S979" s="1"/>
  <c r="R980"/>
  <c r="S980" s="1"/>
  <c r="R981"/>
  <c r="S981" s="1"/>
  <c r="R982"/>
  <c r="S982" s="1"/>
  <c r="R983"/>
  <c r="S983" s="1"/>
  <c r="R984"/>
  <c r="S984" s="1"/>
  <c r="R985"/>
  <c r="S985" s="1"/>
  <c r="R986"/>
  <c r="S986" s="1"/>
  <c r="R987"/>
  <c r="S987" s="1"/>
  <c r="R988"/>
  <c r="S988" s="1"/>
  <c r="R989"/>
  <c r="S989" s="1"/>
  <c r="R990"/>
  <c r="S990" s="1"/>
  <c r="R991"/>
  <c r="S991" s="1"/>
  <c r="R992"/>
  <c r="S992" s="1"/>
  <c r="R993"/>
  <c r="S993" s="1"/>
  <c r="R994"/>
  <c r="S994" s="1"/>
  <c r="R995"/>
  <c r="S995" s="1"/>
  <c r="R996"/>
  <c r="S996" s="1"/>
  <c r="G960" i="17593"/>
  <c r="H960" s="1"/>
  <c r="G955"/>
  <c r="G961"/>
  <c r="H961" s="1"/>
  <c r="G962"/>
  <c r="H962" s="1"/>
  <c r="G963"/>
  <c r="H963" s="1"/>
  <c r="G964"/>
  <c r="H964" s="1"/>
  <c r="G965"/>
  <c r="H965" s="1"/>
  <c r="G966"/>
  <c r="H966" s="1"/>
  <c r="G967"/>
  <c r="H967" s="1"/>
  <c r="G968"/>
  <c r="H968" s="1"/>
  <c r="G969"/>
  <c r="H969" s="1"/>
  <c r="G970"/>
  <c r="H970" s="1"/>
  <c r="G971"/>
  <c r="H971" s="1"/>
  <c r="G972"/>
  <c r="H972" s="1"/>
  <c r="G973"/>
  <c r="H973" s="1"/>
  <c r="G974"/>
  <c r="H974" s="1"/>
  <c r="G975"/>
  <c r="H975" s="1"/>
  <c r="G976"/>
  <c r="H976" s="1"/>
  <c r="G978"/>
  <c r="H978" s="1"/>
  <c r="G979"/>
  <c r="H979" s="1"/>
  <c r="G980"/>
  <c r="H980" s="1"/>
  <c r="E961"/>
  <c r="E962"/>
  <c r="E963"/>
  <c r="E964"/>
  <c r="E965"/>
  <c r="E966"/>
  <c r="E967"/>
  <c r="E968"/>
  <c r="E969"/>
  <c r="E970"/>
  <c r="E971"/>
  <c r="E972"/>
  <c r="E973"/>
  <c r="E974"/>
  <c r="E975"/>
  <c r="E976"/>
  <c r="E978"/>
  <c r="E979"/>
  <c r="E980"/>
  <c r="E960"/>
  <c r="R957" i="12"/>
  <c r="S957" s="1"/>
  <c r="R958"/>
  <c r="S958" s="1"/>
  <c r="R959"/>
  <c r="S959" s="1"/>
  <c r="R960"/>
  <c r="S960" s="1"/>
  <c r="R961"/>
  <c r="S961" s="1"/>
  <c r="R962"/>
  <c r="S962" s="1"/>
  <c r="R963"/>
  <c r="S963" s="1"/>
  <c r="R964"/>
  <c r="S964" s="1"/>
  <c r="R965"/>
  <c r="S965" s="1"/>
  <c r="R966"/>
  <c r="S966" s="1"/>
  <c r="R967"/>
  <c r="S967" s="1"/>
  <c r="R968"/>
  <c r="S968" s="1"/>
  <c r="R969"/>
  <c r="S969" s="1"/>
  <c r="R970"/>
  <c r="S970" s="1"/>
  <c r="R971"/>
  <c r="S971" s="1"/>
  <c r="R972"/>
  <c r="S972" s="1"/>
  <c r="R973"/>
  <c r="S973" s="1"/>
  <c r="R974"/>
  <c r="S974" s="1"/>
  <c r="R975"/>
  <c r="S975" s="1"/>
  <c r="R867"/>
  <c r="M3" i="17595"/>
  <c r="L3"/>
  <c r="K3"/>
  <c r="J3"/>
  <c r="I3"/>
  <c r="H3"/>
  <c r="G3"/>
  <c r="F3"/>
  <c r="E3"/>
  <c r="N3"/>
  <c r="O3"/>
  <c r="R3"/>
  <c r="S3"/>
  <c r="D3"/>
  <c r="D5"/>
  <c r="D4"/>
  <c r="O22"/>
  <c r="R22"/>
  <c r="S22"/>
  <c r="N22"/>
  <c r="E22"/>
  <c r="F22"/>
  <c r="G22"/>
  <c r="H22"/>
  <c r="I22"/>
  <c r="J22"/>
  <c r="L22"/>
  <c r="M22"/>
  <c r="D22"/>
  <c r="O21"/>
  <c r="R21"/>
  <c r="S21"/>
  <c r="N21"/>
  <c r="E21"/>
  <c r="F21"/>
  <c r="G21"/>
  <c r="H21"/>
  <c r="I21"/>
  <c r="J21"/>
  <c r="L21"/>
  <c r="M21"/>
  <c r="D21"/>
  <c r="O20"/>
  <c r="R20"/>
  <c r="S20"/>
  <c r="N20"/>
  <c r="L20"/>
  <c r="M20"/>
  <c r="E20"/>
  <c r="F20"/>
  <c r="G20"/>
  <c r="H20"/>
  <c r="I20"/>
  <c r="J20"/>
  <c r="D20"/>
  <c r="O14"/>
  <c r="R14"/>
  <c r="S14"/>
  <c r="N14"/>
  <c r="O13"/>
  <c r="R13"/>
  <c r="S13"/>
  <c r="N13"/>
  <c r="O12"/>
  <c r="R12"/>
  <c r="S12"/>
  <c r="N12"/>
  <c r="E14"/>
  <c r="F14"/>
  <c r="G14"/>
  <c r="H14"/>
  <c r="I14"/>
  <c r="J14"/>
  <c r="L14"/>
  <c r="M14"/>
  <c r="E13"/>
  <c r="F13"/>
  <c r="G13"/>
  <c r="H13"/>
  <c r="I13"/>
  <c r="J13"/>
  <c r="L13"/>
  <c r="M13"/>
  <c r="D13"/>
  <c r="F12"/>
  <c r="G12"/>
  <c r="H12"/>
  <c r="I12"/>
  <c r="J12"/>
  <c r="L12"/>
  <c r="M12"/>
  <c r="E12"/>
  <c r="D12"/>
  <c r="D14"/>
  <c r="R493" i="12"/>
  <c r="R5" i="17595"/>
  <c r="S5"/>
  <c r="R4"/>
  <c r="S4"/>
  <c r="O5"/>
  <c r="O4"/>
  <c r="N5"/>
  <c r="N4"/>
  <c r="M5"/>
  <c r="M4"/>
  <c r="L5"/>
  <c r="L4"/>
  <c r="J5"/>
  <c r="J4"/>
  <c r="I5"/>
  <c r="I4"/>
  <c r="H5"/>
  <c r="H4"/>
  <c r="G5"/>
  <c r="G4"/>
  <c r="F5"/>
  <c r="F4"/>
  <c r="E5"/>
  <c r="E4"/>
  <c r="E945" i="17593"/>
  <c r="E946"/>
  <c r="E947"/>
  <c r="E948"/>
  <c r="E949"/>
  <c r="E950"/>
  <c r="E951"/>
  <c r="E952"/>
  <c r="E953"/>
  <c r="E954"/>
  <c r="E955"/>
  <c r="E956"/>
  <c r="E957"/>
  <c r="G957"/>
  <c r="H957" s="1"/>
  <c r="G956"/>
  <c r="H956" s="1"/>
  <c r="H955"/>
  <c r="G954"/>
  <c r="H954" s="1"/>
  <c r="G953"/>
  <c r="H953" s="1"/>
  <c r="G952"/>
  <c r="H952" s="1"/>
  <c r="G951"/>
  <c r="H951" s="1"/>
  <c r="G950"/>
  <c r="H950" s="1"/>
  <c r="G949"/>
  <c r="H949" s="1"/>
  <c r="G948"/>
  <c r="H948" s="1"/>
  <c r="G947"/>
  <c r="H947" s="1"/>
  <c r="G946"/>
  <c r="H946" s="1"/>
  <c r="G945"/>
  <c r="H945" s="1"/>
  <c r="G944"/>
  <c r="H944" s="1"/>
  <c r="G943"/>
  <c r="H943" s="1"/>
  <c r="G942"/>
  <c r="H942" s="1"/>
  <c r="G941"/>
  <c r="H941" s="1"/>
  <c r="G940"/>
  <c r="H940" s="1"/>
  <c r="G939"/>
  <c r="H939" s="1"/>
  <c r="E939"/>
  <c r="E940"/>
  <c r="E941"/>
  <c r="E942"/>
  <c r="E943"/>
  <c r="E944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17"/>
  <c r="G934"/>
  <c r="H934" s="1"/>
  <c r="I934" s="1"/>
  <c r="G936"/>
  <c r="H936" s="1"/>
  <c r="G935"/>
  <c r="H935" s="1"/>
  <c r="G933"/>
  <c r="H933" s="1"/>
  <c r="I933" s="1"/>
  <c r="G932"/>
  <c r="H932" s="1"/>
  <c r="I932" s="1"/>
  <c r="G931"/>
  <c r="H931" s="1"/>
  <c r="I931" s="1"/>
  <c r="G930"/>
  <c r="H930" s="1"/>
  <c r="I930" s="1"/>
  <c r="G929"/>
  <c r="H929" s="1"/>
  <c r="I929" s="1"/>
  <c r="G928"/>
  <c r="H928" s="1"/>
  <c r="I928" s="1"/>
  <c r="G927"/>
  <c r="H927" s="1"/>
  <c r="I927" s="1"/>
  <c r="G926"/>
  <c r="H926" s="1"/>
  <c r="I926" s="1"/>
  <c r="G925"/>
  <c r="H925" s="1"/>
  <c r="I925" s="1"/>
  <c r="G924"/>
  <c r="H924" s="1"/>
  <c r="I924" s="1"/>
  <c r="G923"/>
  <c r="H923" s="1"/>
  <c r="I923" s="1"/>
  <c r="G922"/>
  <c r="H922" s="1"/>
  <c r="I922" s="1"/>
  <c r="G921"/>
  <c r="H921" s="1"/>
  <c r="I921" s="1"/>
  <c r="G920"/>
  <c r="H920" s="1"/>
  <c r="I920" s="1"/>
  <c r="G919"/>
  <c r="H919" s="1"/>
  <c r="I919" s="1"/>
  <c r="G918"/>
  <c r="H918" s="1"/>
  <c r="I918" s="1"/>
  <c r="G917"/>
  <c r="H917" s="1"/>
  <c r="I917" s="1"/>
  <c r="R937" i="12"/>
  <c r="S937" s="1"/>
  <c r="R938"/>
  <c r="S938" s="1"/>
  <c r="R939"/>
  <c r="S939" s="1"/>
  <c r="R940"/>
  <c r="S940" s="1"/>
  <c r="R941"/>
  <c r="S941" s="1"/>
  <c r="R942"/>
  <c r="S942" s="1"/>
  <c r="R943"/>
  <c r="S943" s="1"/>
  <c r="R944"/>
  <c r="S944" s="1"/>
  <c r="R945"/>
  <c r="S945" s="1"/>
  <c r="R946"/>
  <c r="S946" s="1"/>
  <c r="R947"/>
  <c r="S947" s="1"/>
  <c r="R948"/>
  <c r="S948" s="1"/>
  <c r="R949"/>
  <c r="S949" s="1"/>
  <c r="R951"/>
  <c r="S951" s="1"/>
  <c r="R950"/>
  <c r="S950" s="1"/>
  <c r="R954"/>
  <c r="S954" s="1"/>
  <c r="R953"/>
  <c r="S953" s="1"/>
  <c r="R952"/>
  <c r="S952" s="1"/>
  <c r="R955"/>
  <c r="S955" s="1"/>
  <c r="R956"/>
  <c r="S956" s="1"/>
  <c r="R924"/>
  <c r="S924" s="1"/>
  <c r="R925"/>
  <c r="S925" s="1"/>
  <c r="R926"/>
  <c r="S926" s="1"/>
  <c r="R927"/>
  <c r="S927" s="1"/>
  <c r="R928"/>
  <c r="S928" s="1"/>
  <c r="R929"/>
  <c r="S929" s="1"/>
  <c r="R930"/>
  <c r="S930" s="1"/>
  <c r="R931"/>
  <c r="S931" s="1"/>
  <c r="R932"/>
  <c r="S932" s="1"/>
  <c r="R933"/>
  <c r="S933" s="1"/>
  <c r="R934"/>
  <c r="S934" s="1"/>
  <c r="R935"/>
  <c r="S935" s="1"/>
  <c r="R936"/>
  <c r="S936" s="1"/>
  <c r="G895" i="17593"/>
  <c r="H895" s="1"/>
  <c r="G909"/>
  <c r="H909" s="1"/>
  <c r="G910"/>
  <c r="H910" s="1"/>
  <c r="G911"/>
  <c r="H911" s="1"/>
  <c r="G912"/>
  <c r="H912" s="1"/>
  <c r="G913"/>
  <c r="H913" s="1"/>
  <c r="G914"/>
  <c r="H914" s="1"/>
  <c r="G908"/>
  <c r="H908" s="1"/>
  <c r="G907"/>
  <c r="H907" s="1"/>
  <c r="G906"/>
  <c r="H906" s="1"/>
  <c r="G905"/>
  <c r="H905" s="1"/>
  <c r="G904"/>
  <c r="H904" s="1"/>
  <c r="G903"/>
  <c r="H903" s="1"/>
  <c r="G902"/>
  <c r="H902" s="1"/>
  <c r="G901"/>
  <c r="H901" s="1"/>
  <c r="G900"/>
  <c r="H900" s="1"/>
  <c r="G899"/>
  <c r="H899" s="1"/>
  <c r="G898"/>
  <c r="H898" s="1"/>
  <c r="G897"/>
  <c r="H897" s="1"/>
  <c r="G896"/>
  <c r="H896" s="1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895"/>
  <c r="R904" i="12"/>
  <c r="S904" s="1"/>
  <c r="R905"/>
  <c r="S905" s="1"/>
  <c r="R906"/>
  <c r="S906" s="1"/>
  <c r="R907"/>
  <c r="S907" s="1"/>
  <c r="R908"/>
  <c r="S908" s="1"/>
  <c r="R909"/>
  <c r="S909" s="1"/>
  <c r="R910"/>
  <c r="S910" s="1"/>
  <c r="R911"/>
  <c r="S911" s="1"/>
  <c r="R912"/>
  <c r="S912" s="1"/>
  <c r="R913"/>
  <c r="S913" s="1"/>
  <c r="R914"/>
  <c r="S914" s="1"/>
  <c r="R915"/>
  <c r="S915" s="1"/>
  <c r="R916"/>
  <c r="S916" s="1"/>
  <c r="R917"/>
  <c r="S917" s="1"/>
  <c r="R919"/>
  <c r="S919" s="1"/>
  <c r="R918"/>
  <c r="S918" s="1"/>
  <c r="R921"/>
  <c r="S921" s="1"/>
  <c r="R920"/>
  <c r="S920" s="1"/>
  <c r="R922"/>
  <c r="S922" s="1"/>
  <c r="R923"/>
  <c r="S923" s="1"/>
  <c r="E880" i="17593"/>
  <c r="E881"/>
  <c r="E882"/>
  <c r="E883"/>
  <c r="E884"/>
  <c r="E885"/>
  <c r="E886"/>
  <c r="E887"/>
  <c r="E888"/>
  <c r="E889"/>
  <c r="E890"/>
  <c r="E891"/>
  <c r="E892"/>
  <c r="E879"/>
  <c r="G889"/>
  <c r="H889" s="1"/>
  <c r="G888"/>
  <c r="H888" s="1"/>
  <c r="G887"/>
  <c r="H887" s="1"/>
  <c r="G892"/>
  <c r="H892" s="1"/>
  <c r="G891"/>
  <c r="H891" s="1"/>
  <c r="G890"/>
  <c r="H890" s="1"/>
  <c r="G886"/>
  <c r="H886" s="1"/>
  <c r="I886" s="1"/>
  <c r="G885"/>
  <c r="H885" s="1"/>
  <c r="I885" s="1"/>
  <c r="G884"/>
  <c r="H884" s="1"/>
  <c r="I884" s="1"/>
  <c r="G883"/>
  <c r="H883" s="1"/>
  <c r="I883" s="1"/>
  <c r="G882"/>
  <c r="H882" s="1"/>
  <c r="I882" s="1"/>
  <c r="G881"/>
  <c r="H881" s="1"/>
  <c r="I881" s="1"/>
  <c r="G880"/>
  <c r="H880" s="1"/>
  <c r="I880" s="1"/>
  <c r="G879"/>
  <c r="H879" s="1"/>
  <c r="I879" s="1"/>
  <c r="E862"/>
  <c r="E863"/>
  <c r="E864"/>
  <c r="E865"/>
  <c r="E866"/>
  <c r="E867"/>
  <c r="E868"/>
  <c r="E869"/>
  <c r="E870"/>
  <c r="E871"/>
  <c r="E872"/>
  <c r="E873"/>
  <c r="E874"/>
  <c r="E875"/>
  <c r="E876"/>
  <c r="E861"/>
  <c r="G874"/>
  <c r="H874" s="1"/>
  <c r="I874" s="1"/>
  <c r="G873"/>
  <c r="H873" s="1"/>
  <c r="I873" s="1"/>
  <c r="G876"/>
  <c r="H876" s="1"/>
  <c r="I876" s="1"/>
  <c r="G875"/>
  <c r="H875" s="1"/>
  <c r="I875" s="1"/>
  <c r="G872"/>
  <c r="H872" s="1"/>
  <c r="I872" s="1"/>
  <c r="G871"/>
  <c r="H871" s="1"/>
  <c r="I871" s="1"/>
  <c r="G870"/>
  <c r="H870" s="1"/>
  <c r="I870" s="1"/>
  <c r="G869"/>
  <c r="H869" s="1"/>
  <c r="I869" s="1"/>
  <c r="G868"/>
  <c r="H868" s="1"/>
  <c r="I868" s="1"/>
  <c r="G867"/>
  <c r="H867" s="1"/>
  <c r="I867" s="1"/>
  <c r="G866"/>
  <c r="H866" s="1"/>
  <c r="I866" s="1"/>
  <c r="G865"/>
  <c r="H865" s="1"/>
  <c r="I865" s="1"/>
  <c r="G864"/>
  <c r="H864" s="1"/>
  <c r="I864" s="1"/>
  <c r="G863"/>
  <c r="H863" s="1"/>
  <c r="I863" s="1"/>
  <c r="G862"/>
  <c r="H862" s="1"/>
  <c r="I862" s="1"/>
  <c r="G861"/>
  <c r="H861" s="1"/>
  <c r="R874" i="12"/>
  <c r="S874" s="1"/>
  <c r="R875"/>
  <c r="S875" s="1"/>
  <c r="R876"/>
  <c r="S876" s="1"/>
  <c r="R877"/>
  <c r="S877" s="1"/>
  <c r="R878"/>
  <c r="S878" s="1"/>
  <c r="R879"/>
  <c r="S879" s="1"/>
  <c r="R880"/>
  <c r="S880" s="1"/>
  <c r="R881"/>
  <c r="S881" s="1"/>
  <c r="R882"/>
  <c r="S882" s="1"/>
  <c r="R883"/>
  <c r="S883" s="1"/>
  <c r="R884"/>
  <c r="S884" s="1"/>
  <c r="R885"/>
  <c r="S885" s="1"/>
  <c r="R886"/>
  <c r="S886" s="1"/>
  <c r="R887"/>
  <c r="S887" s="1"/>
  <c r="R888"/>
  <c r="S888" s="1"/>
  <c r="R889"/>
  <c r="S889" s="1"/>
  <c r="R890"/>
  <c r="S890" s="1"/>
  <c r="R891"/>
  <c r="S891" s="1"/>
  <c r="R892"/>
  <c r="S892" s="1"/>
  <c r="R893"/>
  <c r="S893" s="1"/>
  <c r="R894"/>
  <c r="S894" s="1"/>
  <c r="R895"/>
  <c r="S895" s="1"/>
  <c r="R896"/>
  <c r="S896" s="1"/>
  <c r="R897"/>
  <c r="S897" s="1"/>
  <c r="R898"/>
  <c r="S898" s="1"/>
  <c r="R899"/>
  <c r="S899" s="1"/>
  <c r="R900"/>
  <c r="S900" s="1"/>
  <c r="R901"/>
  <c r="S901" s="1"/>
  <c r="R902"/>
  <c r="S902" s="1"/>
  <c r="R903"/>
  <c r="S903" s="1"/>
  <c r="G849" i="17593"/>
  <c r="G850"/>
  <c r="G851"/>
  <c r="G852"/>
  <c r="G853"/>
  <c r="G854"/>
  <c r="G855"/>
  <c r="G856"/>
  <c r="H856" s="1"/>
  <c r="G857"/>
  <c r="G858"/>
  <c r="E849"/>
  <c r="E850"/>
  <c r="E851"/>
  <c r="E852"/>
  <c r="E853"/>
  <c r="E854"/>
  <c r="E855"/>
  <c r="E856"/>
  <c r="E857"/>
  <c r="E858"/>
  <c r="E848"/>
  <c r="H858"/>
  <c r="H857"/>
  <c r="H855"/>
  <c r="H854"/>
  <c r="H853"/>
  <c r="H852"/>
  <c r="H851"/>
  <c r="H850"/>
  <c r="H849"/>
  <c r="G848"/>
  <c r="H848" s="1"/>
  <c r="R863" i="12"/>
  <c r="S863" s="1"/>
  <c r="R864"/>
  <c r="S864" s="1"/>
  <c r="R865"/>
  <c r="S865" s="1"/>
  <c r="R866"/>
  <c r="S866" s="1"/>
  <c r="S867"/>
  <c r="R868"/>
  <c r="S868" s="1"/>
  <c r="R869"/>
  <c r="S869" s="1"/>
  <c r="R870"/>
  <c r="S870" s="1"/>
  <c r="R871"/>
  <c r="S871" s="1"/>
  <c r="R872"/>
  <c r="S872" s="1"/>
  <c r="R873"/>
  <c r="S873" s="1"/>
  <c r="I1020" i="17593" l="1"/>
  <c r="I1021"/>
  <c r="I1022"/>
  <c r="I1023"/>
  <c r="I1024"/>
  <c r="I1025"/>
  <c r="I1026"/>
  <c r="I1027"/>
  <c r="I1028"/>
  <c r="I1029"/>
  <c r="I1030"/>
  <c r="I1031"/>
  <c r="I1032"/>
  <c r="I1033"/>
  <c r="I1019"/>
  <c r="I1018"/>
  <c r="I1034"/>
  <c r="I1035"/>
  <c r="I991"/>
  <c r="I989"/>
  <c r="I987"/>
  <c r="I985"/>
  <c r="I983"/>
  <c r="I1016"/>
  <c r="I1014"/>
  <c r="I1015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78"/>
  <c r="I994"/>
  <c r="I992"/>
  <c r="I990"/>
  <c r="I988"/>
  <c r="I986"/>
  <c r="I984"/>
  <c r="I946"/>
  <c r="I952"/>
  <c r="I956"/>
  <c r="I890"/>
  <c r="I892"/>
  <c r="I888"/>
  <c r="I939"/>
  <c r="I945"/>
  <c r="I947"/>
  <c r="I949"/>
  <c r="I951"/>
  <c r="I953"/>
  <c r="I955"/>
  <c r="I957"/>
  <c r="I979"/>
  <c r="I976"/>
  <c r="I974"/>
  <c r="I972"/>
  <c r="I970"/>
  <c r="I968"/>
  <c r="I966"/>
  <c r="I964"/>
  <c r="I962"/>
  <c r="I980"/>
  <c r="I975"/>
  <c r="I973"/>
  <c r="I971"/>
  <c r="I969"/>
  <c r="I967"/>
  <c r="I965"/>
  <c r="I963"/>
  <c r="I961"/>
  <c r="I960"/>
  <c r="I941"/>
  <c r="I943"/>
  <c r="I940"/>
  <c r="I942"/>
  <c r="I944"/>
  <c r="I948"/>
  <c r="I950"/>
  <c r="I954"/>
  <c r="I935"/>
  <c r="I936"/>
  <c r="I897"/>
  <c r="I902"/>
  <c r="I905"/>
  <c r="I913"/>
  <c r="I910"/>
  <c r="I895"/>
  <c r="I898"/>
  <c r="I901"/>
  <c r="I906"/>
  <c r="I914"/>
  <c r="I909"/>
  <c r="I899"/>
  <c r="I903"/>
  <c r="I907"/>
  <c r="I911"/>
  <c r="I891"/>
  <c r="I887"/>
  <c r="I896"/>
  <c r="I900"/>
  <c r="I904"/>
  <c r="I908"/>
  <c r="I912"/>
  <c r="I889"/>
  <c r="I861"/>
  <c r="I848"/>
  <c r="I849"/>
  <c r="I850"/>
  <c r="I851"/>
  <c r="I852"/>
  <c r="I853"/>
  <c r="I854"/>
  <c r="I855"/>
  <c r="I856"/>
  <c r="I857"/>
  <c r="I858"/>
  <c r="G782"/>
  <c r="G783"/>
  <c r="G784"/>
  <c r="G785"/>
  <c r="G786"/>
  <c r="G787"/>
  <c r="G788"/>
  <c r="G789"/>
  <c r="G790"/>
  <c r="G791"/>
  <c r="G792"/>
  <c r="G793"/>
  <c r="G794"/>
  <c r="G798"/>
  <c r="G799"/>
  <c r="G800"/>
  <c r="G801"/>
  <c r="G802"/>
  <c r="G803"/>
  <c r="G804"/>
  <c r="G805"/>
  <c r="G806"/>
  <c r="G807"/>
  <c r="G808"/>
  <c r="G809"/>
  <c r="G810"/>
  <c r="G818"/>
  <c r="G814"/>
  <c r="G815"/>
  <c r="G816"/>
  <c r="G817"/>
  <c r="G819"/>
  <c r="G820"/>
  <c r="G821"/>
  <c r="G822"/>
  <c r="G823"/>
  <c r="G824"/>
  <c r="G825"/>
  <c r="G826"/>
  <c r="G827"/>
  <c r="G828"/>
  <c r="G832"/>
  <c r="G833"/>
  <c r="G834"/>
  <c r="G835"/>
  <c r="G836"/>
  <c r="G837"/>
  <c r="G838"/>
  <c r="G839"/>
  <c r="G840"/>
  <c r="G841"/>
  <c r="G842"/>
  <c r="G843"/>
  <c r="G844"/>
  <c r="G845"/>
  <c r="E832"/>
  <c r="E833"/>
  <c r="E834"/>
  <c r="E835"/>
  <c r="E836"/>
  <c r="E837"/>
  <c r="E838"/>
  <c r="E839"/>
  <c r="E840"/>
  <c r="E841"/>
  <c r="E842"/>
  <c r="E843"/>
  <c r="E844"/>
  <c r="E845"/>
  <c r="E831"/>
  <c r="H845"/>
  <c r="I845" s="1"/>
  <c r="H844"/>
  <c r="I844" s="1"/>
  <c r="H843"/>
  <c r="I843" s="1"/>
  <c r="H842"/>
  <c r="I842" s="1"/>
  <c r="H841"/>
  <c r="I841" s="1"/>
  <c r="H840"/>
  <c r="I840" s="1"/>
  <c r="H839"/>
  <c r="I839" s="1"/>
  <c r="H838"/>
  <c r="I838" s="1"/>
  <c r="H837"/>
  <c r="I837" s="1"/>
  <c r="H836"/>
  <c r="I836" s="1"/>
  <c r="H835"/>
  <c r="I835" s="1"/>
  <c r="H834"/>
  <c r="I834" s="1"/>
  <c r="H833"/>
  <c r="I833" s="1"/>
  <c r="H832"/>
  <c r="I832" s="1"/>
  <c r="G831"/>
  <c r="H831" s="1"/>
  <c r="R848" i="12"/>
  <c r="S848" s="1"/>
  <c r="R849"/>
  <c r="S849" s="1"/>
  <c r="R850"/>
  <c r="S850" s="1"/>
  <c r="R851"/>
  <c r="S851" s="1"/>
  <c r="R852"/>
  <c r="S852" s="1"/>
  <c r="R853"/>
  <c r="S853" s="1"/>
  <c r="R854"/>
  <c r="S854" s="1"/>
  <c r="R855"/>
  <c r="S855" s="1"/>
  <c r="R856"/>
  <c r="S856" s="1"/>
  <c r="R857"/>
  <c r="S857" s="1"/>
  <c r="R858"/>
  <c r="S858" s="1"/>
  <c r="R859"/>
  <c r="S859" s="1"/>
  <c r="R860"/>
  <c r="S860" s="1"/>
  <c r="R861"/>
  <c r="S861" s="1"/>
  <c r="R862"/>
  <c r="S862" s="1"/>
  <c r="I831" i="17593" l="1"/>
  <c r="R829" i="12"/>
  <c r="S829" s="1"/>
  <c r="R826"/>
  <c r="S826" s="1"/>
  <c r="H826" i="17593"/>
  <c r="I826" s="1"/>
  <c r="H823"/>
  <c r="I823" s="1"/>
  <c r="H828"/>
  <c r="I828" s="1"/>
  <c r="H827"/>
  <c r="I827" s="1"/>
  <c r="H825"/>
  <c r="I825" s="1"/>
  <c r="H824"/>
  <c r="I824" s="1"/>
  <c r="H822"/>
  <c r="I822" s="1"/>
  <c r="H821"/>
  <c r="I821" s="1"/>
  <c r="H820"/>
  <c r="I820" s="1"/>
  <c r="H819"/>
  <c r="I819" s="1"/>
  <c r="H818"/>
  <c r="I818" s="1"/>
  <c r="H817"/>
  <c r="I817" s="1"/>
  <c r="H816"/>
  <c r="I816" s="1"/>
  <c r="H815"/>
  <c r="I815" s="1"/>
  <c r="H814"/>
  <c r="I814" s="1"/>
  <c r="G813"/>
  <c r="H813" s="1"/>
  <c r="I813" s="1"/>
  <c r="R832" i="12"/>
  <c r="S832" s="1"/>
  <c r="R833"/>
  <c r="S833" s="1"/>
  <c r="R834"/>
  <c r="S834" s="1"/>
  <c r="R835"/>
  <c r="S835" s="1"/>
  <c r="R836"/>
  <c r="S836" s="1"/>
  <c r="R837"/>
  <c r="S837" s="1"/>
  <c r="R838"/>
  <c r="S838" s="1"/>
  <c r="R839"/>
  <c r="S839" s="1"/>
  <c r="R840"/>
  <c r="S840" s="1"/>
  <c r="R841"/>
  <c r="S841" s="1"/>
  <c r="R842"/>
  <c r="S842" s="1"/>
  <c r="R843"/>
  <c r="S843" s="1"/>
  <c r="R844"/>
  <c r="S844" s="1"/>
  <c r="R845"/>
  <c r="S845" s="1"/>
  <c r="R846"/>
  <c r="S846" s="1"/>
  <c r="R847"/>
  <c r="S847" s="1"/>
  <c r="E798" i="17593" l="1"/>
  <c r="E799"/>
  <c r="E800"/>
  <c r="E801"/>
  <c r="E802"/>
  <c r="E803"/>
  <c r="E804"/>
  <c r="E805"/>
  <c r="E806"/>
  <c r="E807"/>
  <c r="E808"/>
  <c r="E809"/>
  <c r="E810"/>
  <c r="E797"/>
  <c r="H810"/>
  <c r="I810" s="1"/>
  <c r="H809"/>
  <c r="H808"/>
  <c r="I808" s="1"/>
  <c r="H807"/>
  <c r="I807" s="1"/>
  <c r="H806"/>
  <c r="I806" s="1"/>
  <c r="H805"/>
  <c r="H804"/>
  <c r="I804" s="1"/>
  <c r="H803"/>
  <c r="I803" s="1"/>
  <c r="H802"/>
  <c r="I802" s="1"/>
  <c r="H801"/>
  <c r="I801" s="1"/>
  <c r="H800"/>
  <c r="I800" s="1"/>
  <c r="H799"/>
  <c r="I799" s="1"/>
  <c r="H798"/>
  <c r="I798" s="1"/>
  <c r="G797"/>
  <c r="H797" s="1"/>
  <c r="I797" s="1"/>
  <c r="H794"/>
  <c r="I794" s="1"/>
  <c r="H793"/>
  <c r="I793" s="1"/>
  <c r="H792"/>
  <c r="I792" s="1"/>
  <c r="H791"/>
  <c r="I791" s="1"/>
  <c r="H790"/>
  <c r="I790" s="1"/>
  <c r="H789"/>
  <c r="I789" s="1"/>
  <c r="H788"/>
  <c r="I788" s="1"/>
  <c r="H787"/>
  <c r="I787" s="1"/>
  <c r="H786"/>
  <c r="I786" s="1"/>
  <c r="H785"/>
  <c r="I785" s="1"/>
  <c r="H784"/>
  <c r="I784" s="1"/>
  <c r="H783"/>
  <c r="I783" s="1"/>
  <c r="H782"/>
  <c r="I782" s="1"/>
  <c r="G781"/>
  <c r="H781" s="1"/>
  <c r="I781" s="1"/>
  <c r="G771"/>
  <c r="H771" s="1"/>
  <c r="E763"/>
  <c r="E764"/>
  <c r="E765"/>
  <c r="E766"/>
  <c r="E767"/>
  <c r="E768"/>
  <c r="E769"/>
  <c r="E770"/>
  <c r="E771"/>
  <c r="E772"/>
  <c r="E773"/>
  <c r="E774"/>
  <c r="E775"/>
  <c r="E776"/>
  <c r="E777"/>
  <c r="E778"/>
  <c r="E762"/>
  <c r="G775"/>
  <c r="H775" s="1"/>
  <c r="G778"/>
  <c r="H778" s="1"/>
  <c r="G777"/>
  <c r="H777" s="1"/>
  <c r="G776"/>
  <c r="H776" s="1"/>
  <c r="G774"/>
  <c r="H774" s="1"/>
  <c r="G773"/>
  <c r="H773" s="1"/>
  <c r="I773" s="1"/>
  <c r="G772"/>
  <c r="H772" s="1"/>
  <c r="I772" s="1"/>
  <c r="G770"/>
  <c r="H770" s="1"/>
  <c r="G769"/>
  <c r="H769" s="1"/>
  <c r="G768"/>
  <c r="H768" s="1"/>
  <c r="G767"/>
  <c r="H767" s="1"/>
  <c r="G766"/>
  <c r="H766" s="1"/>
  <c r="G765"/>
  <c r="H765" s="1"/>
  <c r="G764"/>
  <c r="H764" s="1"/>
  <c r="G763"/>
  <c r="H763" s="1"/>
  <c r="G762"/>
  <c r="H762" s="1"/>
  <c r="G759"/>
  <c r="H759" s="1"/>
  <c r="I759" s="1"/>
  <c r="G758"/>
  <c r="H758" s="1"/>
  <c r="I758" s="1"/>
  <c r="G757"/>
  <c r="H757" s="1"/>
  <c r="I757" s="1"/>
  <c r="G756"/>
  <c r="H756" s="1"/>
  <c r="I756" s="1"/>
  <c r="G755"/>
  <c r="H755" s="1"/>
  <c r="I755" s="1"/>
  <c r="G754"/>
  <c r="H754" s="1"/>
  <c r="I754" s="1"/>
  <c r="G753"/>
  <c r="H753" s="1"/>
  <c r="I753" s="1"/>
  <c r="G752"/>
  <c r="H752" s="1"/>
  <c r="I752" s="1"/>
  <c r="G751"/>
  <c r="H751" s="1"/>
  <c r="I751" s="1"/>
  <c r="G750"/>
  <c r="H750" s="1"/>
  <c r="I750" s="1"/>
  <c r="G749"/>
  <c r="H749" s="1"/>
  <c r="I749" s="1"/>
  <c r="G748"/>
  <c r="H748" s="1"/>
  <c r="I748" s="1"/>
  <c r="G747"/>
  <c r="H747" s="1"/>
  <c r="I747" s="1"/>
  <c r="G746"/>
  <c r="H746" s="1"/>
  <c r="I746" s="1"/>
  <c r="G745"/>
  <c r="H745" s="1"/>
  <c r="I745" s="1"/>
  <c r="G744"/>
  <c r="H744" s="1"/>
  <c r="I744" s="1"/>
  <c r="E727"/>
  <c r="E728"/>
  <c r="E729"/>
  <c r="E730"/>
  <c r="E731"/>
  <c r="E732"/>
  <c r="E733"/>
  <c r="E734"/>
  <c r="E735"/>
  <c r="E736"/>
  <c r="E737"/>
  <c r="E738"/>
  <c r="E739"/>
  <c r="E740"/>
  <c r="E741"/>
  <c r="E726"/>
  <c r="G738"/>
  <c r="H738" s="1"/>
  <c r="G726"/>
  <c r="H726" s="1"/>
  <c r="I726" s="1"/>
  <c r="G727"/>
  <c r="H727" s="1"/>
  <c r="G728"/>
  <c r="H728" s="1"/>
  <c r="G729"/>
  <c r="H729" s="1"/>
  <c r="G730"/>
  <c r="H730" s="1"/>
  <c r="I730" s="1"/>
  <c r="G731"/>
  <c r="H731" s="1"/>
  <c r="I731" s="1"/>
  <c r="G732"/>
  <c r="H732" s="1"/>
  <c r="I732" s="1"/>
  <c r="G733"/>
  <c r="H733" s="1"/>
  <c r="I733" s="1"/>
  <c r="G734"/>
  <c r="H734" s="1"/>
  <c r="I734" s="1"/>
  <c r="G735"/>
  <c r="H735" s="1"/>
  <c r="I735" s="1"/>
  <c r="G736"/>
  <c r="H736" s="1"/>
  <c r="I736" s="1"/>
  <c r="G737"/>
  <c r="H737" s="1"/>
  <c r="I737" s="1"/>
  <c r="G739"/>
  <c r="H739" s="1"/>
  <c r="G740"/>
  <c r="H740" s="1"/>
  <c r="G741"/>
  <c r="H741" s="1"/>
  <c r="R816" i="12"/>
  <c r="R817"/>
  <c r="S817" s="1"/>
  <c r="R818"/>
  <c r="S818" s="1"/>
  <c r="R819"/>
  <c r="S819" s="1"/>
  <c r="R820"/>
  <c r="S820" s="1"/>
  <c r="R821"/>
  <c r="S821" s="1"/>
  <c r="R822"/>
  <c r="S822" s="1"/>
  <c r="R823"/>
  <c r="S823" s="1"/>
  <c r="R824"/>
  <c r="S824" s="1"/>
  <c r="R825"/>
  <c r="S825" s="1"/>
  <c r="R827"/>
  <c r="S827" s="1"/>
  <c r="R828"/>
  <c r="S828" s="1"/>
  <c r="R830"/>
  <c r="S830" s="1"/>
  <c r="R831"/>
  <c r="S831" s="1"/>
  <c r="R805"/>
  <c r="R806"/>
  <c r="R807"/>
  <c r="R808"/>
  <c r="R809"/>
  <c r="R810"/>
  <c r="R811"/>
  <c r="R812"/>
  <c r="R813"/>
  <c r="R814"/>
  <c r="R815"/>
  <c r="R673"/>
  <c r="I764" i="17593" l="1"/>
  <c r="I766"/>
  <c r="I768"/>
  <c r="I763"/>
  <c r="I765"/>
  <c r="I767"/>
  <c r="I769"/>
  <c r="I770"/>
  <c r="S816" i="12"/>
  <c r="P22" i="17595"/>
  <c r="P20"/>
  <c r="P21"/>
  <c r="I771" i="17593"/>
  <c r="I762"/>
  <c r="I777"/>
  <c r="I775"/>
  <c r="I805"/>
  <c r="I809"/>
  <c r="I738"/>
  <c r="I741"/>
  <c r="I739"/>
  <c r="I729"/>
  <c r="I727"/>
  <c r="I776"/>
  <c r="I778"/>
  <c r="I774"/>
  <c r="I740"/>
  <c r="I728"/>
  <c r="S815" i="12"/>
  <c r="S814"/>
  <c r="S813"/>
  <c r="S812"/>
  <c r="S811"/>
  <c r="S810"/>
  <c r="S809"/>
  <c r="S808"/>
  <c r="S807"/>
  <c r="S806"/>
  <c r="S805"/>
  <c r="R804"/>
  <c r="S804" s="1"/>
  <c r="R803"/>
  <c r="S803" s="1"/>
  <c r="R802"/>
  <c r="S802" s="1"/>
  <c r="R771"/>
  <c r="S771" s="1"/>
  <c r="R772"/>
  <c r="S772" s="1"/>
  <c r="R773"/>
  <c r="S773" s="1"/>
  <c r="R774"/>
  <c r="S774" s="1"/>
  <c r="R775"/>
  <c r="S775" s="1"/>
  <c r="R776"/>
  <c r="S776" s="1"/>
  <c r="R777"/>
  <c r="S777" s="1"/>
  <c r="R778"/>
  <c r="S778" s="1"/>
  <c r="R779"/>
  <c r="S779" s="1"/>
  <c r="R780"/>
  <c r="S780" s="1"/>
  <c r="R781"/>
  <c r="S781" s="1"/>
  <c r="R782"/>
  <c r="S782" s="1"/>
  <c r="R783"/>
  <c r="S783" s="1"/>
  <c r="R784"/>
  <c r="S784" s="1"/>
  <c r="R785"/>
  <c r="S785" s="1"/>
  <c r="R786"/>
  <c r="S786" s="1"/>
  <c r="R787"/>
  <c r="S787" s="1"/>
  <c r="R788"/>
  <c r="S788" s="1"/>
  <c r="R789"/>
  <c r="S789" s="1"/>
  <c r="R790"/>
  <c r="S790" s="1"/>
  <c r="R791"/>
  <c r="S791" s="1"/>
  <c r="R792"/>
  <c r="S792" s="1"/>
  <c r="R793"/>
  <c r="S793" s="1"/>
  <c r="R794"/>
  <c r="S794" s="1"/>
  <c r="R795"/>
  <c r="S795" s="1"/>
  <c r="R796"/>
  <c r="S796" s="1"/>
  <c r="R797"/>
  <c r="S797" s="1"/>
  <c r="R798"/>
  <c r="S798" s="1"/>
  <c r="R799"/>
  <c r="S799" s="1"/>
  <c r="R800"/>
  <c r="S800" s="1"/>
  <c r="R801"/>
  <c r="S801" s="1"/>
  <c r="R755"/>
  <c r="S755" s="1"/>
  <c r="R756"/>
  <c r="S756" s="1"/>
  <c r="R757"/>
  <c r="S757" s="1"/>
  <c r="R758"/>
  <c r="S758" s="1"/>
  <c r="R759"/>
  <c r="S759" s="1"/>
  <c r="R760"/>
  <c r="S760" s="1"/>
  <c r="R761"/>
  <c r="S761" s="1"/>
  <c r="R762"/>
  <c r="S762" s="1"/>
  <c r="R763"/>
  <c r="S763" s="1"/>
  <c r="R764"/>
  <c r="S764" s="1"/>
  <c r="R765"/>
  <c r="S765" s="1"/>
  <c r="R766"/>
  <c r="S766" s="1"/>
  <c r="R767"/>
  <c r="S767" s="1"/>
  <c r="R768"/>
  <c r="S768" s="1"/>
  <c r="R769"/>
  <c r="S769" s="1"/>
  <c r="R770"/>
  <c r="S770" s="1"/>
  <c r="R724"/>
  <c r="S724" s="1"/>
  <c r="R725"/>
  <c r="S725" s="1"/>
  <c r="R726"/>
  <c r="S726" s="1"/>
  <c r="R727"/>
  <c r="S727" s="1"/>
  <c r="R728"/>
  <c r="S728" s="1"/>
  <c r="R729"/>
  <c r="S729" s="1"/>
  <c r="R730"/>
  <c r="S730" s="1"/>
  <c r="R731"/>
  <c r="S731" s="1"/>
  <c r="R732"/>
  <c r="S732" s="1"/>
  <c r="R733"/>
  <c r="S733" s="1"/>
  <c r="R734"/>
  <c r="S734" s="1"/>
  <c r="R735"/>
  <c r="S735" s="1"/>
  <c r="R736"/>
  <c r="S736" s="1"/>
  <c r="R737"/>
  <c r="S737" s="1"/>
  <c r="R738"/>
  <c r="S738" s="1"/>
  <c r="R739"/>
  <c r="S739" s="1"/>
  <c r="R740"/>
  <c r="S740" s="1"/>
  <c r="R741"/>
  <c r="S741" s="1"/>
  <c r="R742"/>
  <c r="S742" s="1"/>
  <c r="R743"/>
  <c r="S743" s="1"/>
  <c r="R744"/>
  <c r="S744" s="1"/>
  <c r="R745"/>
  <c r="S745" s="1"/>
  <c r="R746"/>
  <c r="S746" s="1"/>
  <c r="R747"/>
  <c r="S747" s="1"/>
  <c r="R748"/>
  <c r="S748" s="1"/>
  <c r="R749"/>
  <c r="S749" s="1"/>
  <c r="R750"/>
  <c r="S750" s="1"/>
  <c r="R751"/>
  <c r="S751" s="1"/>
  <c r="R752"/>
  <c r="S752" s="1"/>
  <c r="R753"/>
  <c r="S753" s="1"/>
  <c r="R754"/>
  <c r="S754" s="1"/>
  <c r="R723"/>
  <c r="S723" s="1"/>
  <c r="R722"/>
  <c r="S722" s="1"/>
  <c r="R721"/>
  <c r="S721" s="1"/>
  <c r="R720"/>
  <c r="S720" s="1"/>
  <c r="R719"/>
  <c r="S719" s="1"/>
  <c r="R718"/>
  <c r="S718" s="1"/>
  <c r="R717"/>
  <c r="S717" s="1"/>
  <c r="R716"/>
  <c r="S716" s="1"/>
  <c r="R715"/>
  <c r="S715" s="1"/>
  <c r="R714"/>
  <c r="S714" s="1"/>
  <c r="R713"/>
  <c r="S713" s="1"/>
  <c r="R712"/>
  <c r="S712" s="1"/>
  <c r="R711"/>
  <c r="S711" s="1"/>
  <c r="R710"/>
  <c r="S710" s="1"/>
  <c r="R709"/>
  <c r="S709" s="1"/>
  <c r="R708"/>
  <c r="S708" s="1"/>
  <c r="R707"/>
  <c r="S707" s="1"/>
  <c r="R706"/>
  <c r="S706" s="1"/>
  <c r="R705"/>
  <c r="S705" s="1"/>
  <c r="R704"/>
  <c r="S704" s="1"/>
  <c r="R703"/>
  <c r="S703" s="1"/>
  <c r="R702"/>
  <c r="S702" s="1"/>
  <c r="R701"/>
  <c r="S701" s="1"/>
  <c r="R700"/>
  <c r="S700" s="1"/>
  <c r="R699"/>
  <c r="S699" s="1"/>
  <c r="R698"/>
  <c r="S698" s="1"/>
  <c r="R697"/>
  <c r="S697" s="1"/>
  <c r="R696"/>
  <c r="S696" s="1"/>
  <c r="R695"/>
  <c r="S695" s="1"/>
  <c r="R694"/>
  <c r="S694" s="1"/>
  <c r="R693"/>
  <c r="S693" s="1"/>
  <c r="R692"/>
  <c r="S692" s="1"/>
  <c r="R691"/>
  <c r="S691" s="1"/>
  <c r="R690"/>
  <c r="S690" s="1"/>
  <c r="R689"/>
  <c r="S689" s="1"/>
  <c r="R688"/>
  <c r="S688" s="1"/>
  <c r="R687"/>
  <c r="S687" s="1"/>
  <c r="R686"/>
  <c r="S686" s="1"/>
  <c r="R685"/>
  <c r="S685" s="1"/>
  <c r="R684"/>
  <c r="S684" s="1"/>
  <c r="R683"/>
  <c r="S683" s="1"/>
  <c r="R682"/>
  <c r="S682" s="1"/>
  <c r="R681"/>
  <c r="S681" s="1"/>
  <c r="R680"/>
  <c r="S680" s="1"/>
  <c r="R679"/>
  <c r="S679" s="1"/>
  <c r="R678"/>
  <c r="S678" s="1"/>
  <c r="R677"/>
  <c r="S677" s="1"/>
  <c r="R676"/>
  <c r="S676" s="1"/>
  <c r="R675"/>
  <c r="S675" s="1"/>
  <c r="R674"/>
  <c r="S674" s="1"/>
  <c r="S673"/>
  <c r="R672"/>
  <c r="S672" s="1"/>
  <c r="R671"/>
  <c r="S671" s="1"/>
  <c r="R670"/>
  <c r="S670" s="1"/>
  <c r="R669"/>
  <c r="S669" s="1"/>
  <c r="R668"/>
  <c r="S668" s="1"/>
  <c r="R667"/>
  <c r="S667" s="1"/>
  <c r="R666"/>
  <c r="S666" s="1"/>
  <c r="R665"/>
  <c r="S665" s="1"/>
  <c r="R664"/>
  <c r="S664" s="1"/>
  <c r="R663"/>
  <c r="S663" s="1"/>
  <c r="R662"/>
  <c r="S662" s="1"/>
  <c r="R661"/>
  <c r="S661" s="1"/>
  <c r="R660"/>
  <c r="S660" s="1"/>
  <c r="R659"/>
  <c r="S659" s="1"/>
  <c r="R658"/>
  <c r="S658" s="1"/>
  <c r="R657"/>
  <c r="S657" s="1"/>
  <c r="R656"/>
  <c r="S656" s="1"/>
  <c r="R655"/>
  <c r="S655" s="1"/>
  <c r="R654"/>
  <c r="S654" s="1"/>
  <c r="R653"/>
  <c r="S653" s="1"/>
  <c r="R652"/>
  <c r="S652" s="1"/>
  <c r="R651"/>
  <c r="S651" s="1"/>
  <c r="R650"/>
  <c r="S650" s="1"/>
  <c r="R649"/>
  <c r="S649" s="1"/>
  <c r="R648"/>
  <c r="S648" s="1"/>
  <c r="R647"/>
  <c r="S647" s="1"/>
  <c r="R646"/>
  <c r="S646" s="1"/>
  <c r="R645"/>
  <c r="S645" s="1"/>
  <c r="R644"/>
  <c r="S644" s="1"/>
  <c r="R643"/>
  <c r="S643" s="1"/>
  <c r="R642"/>
  <c r="R641"/>
  <c r="S641" s="1"/>
  <c r="R640"/>
  <c r="S640" s="1"/>
  <c r="R639"/>
  <c r="S639" s="1"/>
  <c r="R638"/>
  <c r="S638" s="1"/>
  <c r="R637"/>
  <c r="S637" s="1"/>
  <c r="R636"/>
  <c r="S636" s="1"/>
  <c r="R635"/>
  <c r="S635" s="1"/>
  <c r="R634"/>
  <c r="R633"/>
  <c r="S633" s="1"/>
  <c r="R632"/>
  <c r="S632" s="1"/>
  <c r="R631"/>
  <c r="S631" s="1"/>
  <c r="R630"/>
  <c r="S630" s="1"/>
  <c r="R629"/>
  <c r="S629" s="1"/>
  <c r="R628"/>
  <c r="S628" s="1"/>
  <c r="R627"/>
  <c r="S627" s="1"/>
  <c r="R626"/>
  <c r="S626" s="1"/>
  <c r="R625"/>
  <c r="S625" s="1"/>
  <c r="R624"/>
  <c r="S624" s="1"/>
  <c r="R623"/>
  <c r="S623" s="1"/>
  <c r="R622"/>
  <c r="S622" s="1"/>
  <c r="R621"/>
  <c r="S621" s="1"/>
  <c r="R620"/>
  <c r="S620" s="1"/>
  <c r="R619"/>
  <c r="S619" s="1"/>
  <c r="R618"/>
  <c r="S618" s="1"/>
  <c r="R617"/>
  <c r="S617" s="1"/>
  <c r="R616"/>
  <c r="S616" s="1"/>
  <c r="R615"/>
  <c r="S615" s="1"/>
  <c r="R614"/>
  <c r="S614" s="1"/>
  <c r="R613"/>
  <c r="S613" s="1"/>
  <c r="R612"/>
  <c r="S612" s="1"/>
  <c r="R611"/>
  <c r="S611" s="1"/>
  <c r="R610"/>
  <c r="S610" s="1"/>
  <c r="R609"/>
  <c r="S609" s="1"/>
  <c r="R608"/>
  <c r="S608" s="1"/>
  <c r="R607"/>
  <c r="S607" s="1"/>
  <c r="R606"/>
  <c r="S606" s="1"/>
  <c r="R605"/>
  <c r="S605" s="1"/>
  <c r="R604"/>
  <c r="S604" s="1"/>
  <c r="R603"/>
  <c r="S603" s="1"/>
  <c r="R602"/>
  <c r="S602" s="1"/>
  <c r="R601"/>
  <c r="S601" s="1"/>
  <c r="R600"/>
  <c r="S600" s="1"/>
  <c r="R599"/>
  <c r="S599" s="1"/>
  <c r="R598"/>
  <c r="S598" s="1"/>
  <c r="R597"/>
  <c r="S597" s="1"/>
  <c r="R596"/>
  <c r="S596" s="1"/>
  <c r="R595"/>
  <c r="S595" s="1"/>
  <c r="R594"/>
  <c r="S594" s="1"/>
  <c r="R593"/>
  <c r="S593" s="1"/>
  <c r="R592"/>
  <c r="S592" s="1"/>
  <c r="R591"/>
  <c r="S591" s="1"/>
  <c r="R590"/>
  <c r="S590" s="1"/>
  <c r="R589"/>
  <c r="S589" s="1"/>
  <c r="R588"/>
  <c r="S588" s="1"/>
  <c r="R587"/>
  <c r="S587" s="1"/>
  <c r="R586"/>
  <c r="S586" s="1"/>
  <c r="R585"/>
  <c r="S585" s="1"/>
  <c r="R584"/>
  <c r="S584" s="1"/>
  <c r="R583"/>
  <c r="S583" s="1"/>
  <c r="R582"/>
  <c r="S582" s="1"/>
  <c r="R581"/>
  <c r="S581" s="1"/>
  <c r="R580"/>
  <c r="S580" s="1"/>
  <c r="R579"/>
  <c r="S579" s="1"/>
  <c r="R578"/>
  <c r="S578" s="1"/>
  <c r="R577"/>
  <c r="S577" s="1"/>
  <c r="R576"/>
  <c r="S576" s="1"/>
  <c r="R575"/>
  <c r="S575" s="1"/>
  <c r="R574"/>
  <c r="S574" s="1"/>
  <c r="R573"/>
  <c r="S573" s="1"/>
  <c r="R572"/>
  <c r="S572" s="1"/>
  <c r="R571"/>
  <c r="S571" s="1"/>
  <c r="R570"/>
  <c r="S570" s="1"/>
  <c r="R569"/>
  <c r="S569" s="1"/>
  <c r="R568"/>
  <c r="S568" s="1"/>
  <c r="R567"/>
  <c r="S567" s="1"/>
  <c r="R566"/>
  <c r="S566" s="1"/>
  <c r="R565"/>
  <c r="S565" s="1"/>
  <c r="R564"/>
  <c r="S564" s="1"/>
  <c r="S563"/>
  <c r="R562"/>
  <c r="S562" s="1"/>
  <c r="R561"/>
  <c r="S561" s="1"/>
  <c r="R560"/>
  <c r="S560" s="1"/>
  <c r="R559"/>
  <c r="S559" s="1"/>
  <c r="R558"/>
  <c r="S558" s="1"/>
  <c r="R556"/>
  <c r="S556" s="1"/>
  <c r="R554"/>
  <c r="S554" s="1"/>
  <c r="R553"/>
  <c r="S553" s="1"/>
  <c r="R551"/>
  <c r="S551" s="1"/>
  <c r="R550"/>
  <c r="S550" s="1"/>
  <c r="R549"/>
  <c r="S549" s="1"/>
  <c r="R548"/>
  <c r="S548" s="1"/>
  <c r="R547"/>
  <c r="S547" s="1"/>
  <c r="R546"/>
  <c r="S546" s="1"/>
  <c r="R545"/>
  <c r="S545" s="1"/>
  <c r="R544"/>
  <c r="S544" s="1"/>
  <c r="R543"/>
  <c r="S543" s="1"/>
  <c r="R542"/>
  <c r="S542" s="1"/>
  <c r="R541"/>
  <c r="S541" s="1"/>
  <c r="R537"/>
  <c r="S537" s="1"/>
  <c r="R535"/>
  <c r="S535" s="1"/>
  <c r="R533"/>
  <c r="S533" s="1"/>
  <c r="R532"/>
  <c r="S532" s="1"/>
  <c r="R531"/>
  <c r="S531" s="1"/>
  <c r="R530"/>
  <c r="S530" s="1"/>
  <c r="R529"/>
  <c r="S529" s="1"/>
  <c r="R528"/>
  <c r="S528" s="1"/>
  <c r="R527"/>
  <c r="S527" s="1"/>
  <c r="R526"/>
  <c r="S526" s="1"/>
  <c r="R525"/>
  <c r="S525" s="1"/>
  <c r="R524"/>
  <c r="S524" s="1"/>
  <c r="R523"/>
  <c r="S523" s="1"/>
  <c r="R522"/>
  <c r="S522" s="1"/>
  <c r="R521"/>
  <c r="S521" s="1"/>
  <c r="R520"/>
  <c r="S520" s="1"/>
  <c r="R518"/>
  <c r="S518" s="1"/>
  <c r="R517"/>
  <c r="S517" s="1"/>
  <c r="R516"/>
  <c r="S516" s="1"/>
  <c r="R515"/>
  <c r="S515" s="1"/>
  <c r="R514"/>
  <c r="S514" s="1"/>
  <c r="R513"/>
  <c r="S513" s="1"/>
  <c r="R512"/>
  <c r="S512" s="1"/>
  <c r="R511"/>
  <c r="S511" s="1"/>
  <c r="R510"/>
  <c r="S510" s="1"/>
  <c r="R509"/>
  <c r="S509" s="1"/>
  <c r="R508"/>
  <c r="S508" s="1"/>
  <c r="R507"/>
  <c r="S507" s="1"/>
  <c r="R506"/>
  <c r="S506" s="1"/>
  <c r="R505"/>
  <c r="S505" s="1"/>
  <c r="R504"/>
  <c r="S504" s="1"/>
  <c r="R503"/>
  <c r="S503" s="1"/>
  <c r="R502"/>
  <c r="S502" s="1"/>
  <c r="R501"/>
  <c r="S501" s="1"/>
  <c r="R500"/>
  <c r="S500" s="1"/>
  <c r="R499"/>
  <c r="R498"/>
  <c r="S498" s="1"/>
  <c r="R497"/>
  <c r="S497" s="1"/>
  <c r="R496"/>
  <c r="S496" s="1"/>
  <c r="R495"/>
  <c r="S495" s="1"/>
  <c r="R494"/>
  <c r="S493"/>
  <c r="R492"/>
  <c r="S492" s="1"/>
  <c r="R491"/>
  <c r="S491" s="1"/>
  <c r="R490"/>
  <c r="S490" s="1"/>
  <c r="R489"/>
  <c r="S489" s="1"/>
  <c r="R488"/>
  <c r="S488" s="1"/>
  <c r="R487"/>
  <c r="S487" s="1"/>
  <c r="R486"/>
  <c r="S486" s="1"/>
  <c r="R485"/>
  <c r="S485" s="1"/>
  <c r="R484"/>
  <c r="S484" s="1"/>
  <c r="R483"/>
  <c r="S483" s="1"/>
  <c r="R482"/>
  <c r="S482" s="1"/>
  <c r="R481"/>
  <c r="S481" s="1"/>
  <c r="R480"/>
  <c r="S480" s="1"/>
  <c r="R479"/>
  <c r="S479" s="1"/>
  <c r="R478"/>
  <c r="S478" s="1"/>
  <c r="R477"/>
  <c r="S477" s="1"/>
  <c r="R476"/>
  <c r="S476" s="1"/>
  <c r="R475"/>
  <c r="S475" s="1"/>
  <c r="R474"/>
  <c r="S474" s="1"/>
  <c r="S473"/>
  <c r="S472"/>
  <c r="R471"/>
  <c r="S471" s="1"/>
  <c r="R470"/>
  <c r="S470" s="1"/>
  <c r="S469"/>
  <c r="R468"/>
  <c r="S468" s="1"/>
  <c r="R467"/>
  <c r="S467" s="1"/>
  <c r="R466"/>
  <c r="S466" s="1"/>
  <c r="R465"/>
  <c r="S465" s="1"/>
  <c r="R464"/>
  <c r="S464" s="1"/>
  <c r="R463"/>
  <c r="S463" s="1"/>
  <c r="R462"/>
  <c r="S462" s="1"/>
  <c r="R461"/>
  <c r="S461" s="1"/>
  <c r="R460"/>
  <c r="S460" s="1"/>
  <c r="R459"/>
  <c r="S459" s="1"/>
  <c r="R458"/>
  <c r="S458" s="1"/>
  <c r="R457"/>
  <c r="S457" s="1"/>
  <c r="R456"/>
  <c r="S456" s="1"/>
  <c r="R455"/>
  <c r="S455" s="1"/>
  <c r="R454"/>
  <c r="S454" s="1"/>
  <c r="R453"/>
  <c r="S453" s="1"/>
  <c r="R452"/>
  <c r="S452" s="1"/>
  <c r="R451"/>
  <c r="S451" s="1"/>
  <c r="R450"/>
  <c r="S450" s="1"/>
  <c r="R449"/>
  <c r="S449" s="1"/>
  <c r="R448"/>
  <c r="S448" s="1"/>
  <c r="R447"/>
  <c r="S447" s="1"/>
  <c r="R446"/>
  <c r="S446" s="1"/>
  <c r="R445"/>
  <c r="S445" s="1"/>
  <c r="R444"/>
  <c r="S444" s="1"/>
  <c r="R443"/>
  <c r="S443" s="1"/>
  <c r="R442"/>
  <c r="S442" s="1"/>
  <c r="R441"/>
  <c r="S441" s="1"/>
  <c r="R440"/>
  <c r="S440" s="1"/>
  <c r="R439"/>
  <c r="S439" s="1"/>
  <c r="R438"/>
  <c r="S438" s="1"/>
  <c r="R437"/>
  <c r="S437" s="1"/>
  <c r="R436"/>
  <c r="S436" s="1"/>
  <c r="R435"/>
  <c r="S435" s="1"/>
  <c r="R434"/>
  <c r="S434" s="1"/>
  <c r="R433"/>
  <c r="S433" s="1"/>
  <c r="R432"/>
  <c r="S432" s="1"/>
  <c r="R431"/>
  <c r="S431" s="1"/>
  <c r="R430"/>
  <c r="S430" s="1"/>
  <c r="R429"/>
  <c r="S429" s="1"/>
  <c r="R428"/>
  <c r="S428" s="1"/>
  <c r="R427"/>
  <c r="S427" s="1"/>
  <c r="R426"/>
  <c r="S426" s="1"/>
  <c r="R425"/>
  <c r="S425" s="1"/>
  <c r="R424"/>
  <c r="S424" s="1"/>
  <c r="R423"/>
  <c r="S423" s="1"/>
  <c r="R422"/>
  <c r="S422" s="1"/>
  <c r="R421"/>
  <c r="S421" s="1"/>
  <c r="R420"/>
  <c r="S420" s="1"/>
  <c r="R419"/>
  <c r="S419" s="1"/>
  <c r="R418"/>
  <c r="S418" s="1"/>
  <c r="R417"/>
  <c r="S417" s="1"/>
  <c r="R416"/>
  <c r="S416" s="1"/>
  <c r="R415"/>
  <c r="S415" s="1"/>
  <c r="R414"/>
  <c r="S414" s="1"/>
  <c r="R413"/>
  <c r="S413" s="1"/>
  <c r="R412"/>
  <c r="S412" s="1"/>
  <c r="R411"/>
  <c r="S411" s="1"/>
  <c r="R410"/>
  <c r="S410" s="1"/>
  <c r="R409"/>
  <c r="S409" s="1"/>
  <c r="R408"/>
  <c r="S408" s="1"/>
  <c r="R407"/>
  <c r="S407" s="1"/>
  <c r="R406"/>
  <c r="S406" s="1"/>
  <c r="R405"/>
  <c r="S405" s="1"/>
  <c r="R404"/>
  <c r="S404" s="1"/>
  <c r="R403"/>
  <c r="S403" s="1"/>
  <c r="R402"/>
  <c r="S402" s="1"/>
  <c r="R401"/>
  <c r="S401" s="1"/>
  <c r="R400"/>
  <c r="S400" s="1"/>
  <c r="R399"/>
  <c r="S399" s="1"/>
  <c r="R398"/>
  <c r="S398" s="1"/>
  <c r="R397"/>
  <c r="S397" s="1"/>
  <c r="R396"/>
  <c r="S396" s="1"/>
  <c r="R395"/>
  <c r="S395" s="1"/>
  <c r="R394"/>
  <c r="S394" s="1"/>
  <c r="R393"/>
  <c r="S393" s="1"/>
  <c r="R392"/>
  <c r="S392" s="1"/>
  <c r="R391"/>
  <c r="S391" s="1"/>
  <c r="R390"/>
  <c r="S390" s="1"/>
  <c r="R389"/>
  <c r="S389" s="1"/>
  <c r="R388"/>
  <c r="S388" s="1"/>
  <c r="R386"/>
  <c r="S386" s="1"/>
  <c r="R385"/>
  <c r="S385" s="1"/>
  <c r="R384"/>
  <c r="S384" s="1"/>
  <c r="R383"/>
  <c r="S383" s="1"/>
  <c r="R382"/>
  <c r="S382" s="1"/>
  <c r="R381"/>
  <c r="S381" s="1"/>
  <c r="R380"/>
  <c r="S380" s="1"/>
  <c r="R379"/>
  <c r="S379" s="1"/>
  <c r="R378"/>
  <c r="S378" s="1"/>
  <c r="R377"/>
  <c r="S377" s="1"/>
  <c r="R376"/>
  <c r="S376" s="1"/>
  <c r="R375"/>
  <c r="S375" s="1"/>
  <c r="R372"/>
  <c r="S372" s="1"/>
  <c r="R371"/>
  <c r="S371" s="1"/>
  <c r="R370"/>
  <c r="S370" s="1"/>
  <c r="R369"/>
  <c r="S369" s="1"/>
  <c r="R368"/>
  <c r="S368" s="1"/>
  <c r="R365"/>
  <c r="S365" s="1"/>
  <c r="R364"/>
  <c r="S364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1"/>
  <c r="S331" s="1"/>
  <c r="R330"/>
  <c r="S330" s="1"/>
  <c r="R329"/>
  <c r="S329" s="1"/>
  <c r="R328"/>
  <c r="S328" s="1"/>
  <c r="R327"/>
  <c r="S327" s="1"/>
  <c r="R326"/>
  <c r="S326" s="1"/>
  <c r="R323"/>
  <c r="S323" s="1"/>
  <c r="R322"/>
  <c r="S322" s="1"/>
  <c r="R321"/>
  <c r="S321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1"/>
  <c r="S311" s="1"/>
  <c r="R310"/>
  <c r="S310" s="1"/>
  <c r="R309"/>
  <c r="S309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3"/>
  <c r="S293" s="1"/>
  <c r="R292"/>
  <c r="S292" s="1"/>
  <c r="R291"/>
  <c r="S291" s="1"/>
  <c r="R290"/>
  <c r="S290" s="1"/>
  <c r="R288"/>
  <c r="S288" s="1"/>
  <c r="R287"/>
  <c r="S287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4"/>
  <c r="S274" s="1"/>
  <c r="R273"/>
  <c r="S273" s="1"/>
  <c r="R272"/>
  <c r="S272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1"/>
  <c r="S261" s="1"/>
  <c r="R260"/>
  <c r="S260" s="1"/>
  <c r="R259"/>
  <c r="S259" s="1"/>
  <c r="R256"/>
  <c r="S256" s="1"/>
  <c r="R255"/>
  <c r="S255" s="1"/>
  <c r="R254"/>
  <c r="S254" s="1"/>
  <c r="R253"/>
  <c r="S253" s="1"/>
  <c r="R252"/>
  <c r="S252" s="1"/>
  <c r="R247"/>
  <c r="S247" s="1"/>
  <c r="R246"/>
  <c r="S246" s="1"/>
  <c r="R245"/>
  <c r="S245" s="1"/>
  <c r="R244"/>
  <c r="S244" s="1"/>
  <c r="R243"/>
  <c r="S243" s="1"/>
  <c r="C20" i="116"/>
  <c r="C19"/>
  <c r="C18"/>
  <c r="C17"/>
  <c r="C16"/>
  <c r="C15"/>
  <c r="C14"/>
  <c r="C13"/>
  <c r="C12"/>
  <c r="C11"/>
  <c r="C10"/>
  <c r="C9"/>
  <c r="C8"/>
  <c r="C7"/>
  <c r="C6"/>
  <c r="C5"/>
  <c r="C4"/>
  <c r="R374" i="12"/>
  <c r="R373"/>
  <c r="R367"/>
  <c r="R366"/>
  <c r="R363"/>
  <c r="R355"/>
  <c r="R354"/>
  <c r="R345"/>
  <c r="R344"/>
  <c r="R333"/>
  <c r="R332"/>
  <c r="R277"/>
  <c r="R242"/>
  <c r="S242" s="1"/>
  <c r="R241"/>
  <c r="S241" s="1"/>
  <c r="R240"/>
  <c r="S240" s="1"/>
  <c r="R237"/>
  <c r="S237" s="1"/>
  <c r="R236"/>
  <c r="S236" s="1"/>
  <c r="R235"/>
  <c r="S235" s="1"/>
  <c r="R234"/>
  <c r="S234" s="1"/>
  <c r="R233"/>
  <c r="S233" s="1"/>
  <c r="R230"/>
  <c r="S230" s="1"/>
  <c r="R229"/>
  <c r="S229" s="1"/>
  <c r="R227"/>
  <c r="S227" s="1"/>
  <c r="R226"/>
  <c r="S226" s="1"/>
  <c r="R225"/>
  <c r="S225" s="1"/>
  <c r="R224"/>
  <c r="S224" s="1"/>
  <c r="R223"/>
  <c r="S223" s="1"/>
  <c r="R222"/>
  <c r="S222" s="1"/>
  <c r="R219"/>
  <c r="S219" s="1"/>
  <c r="R218"/>
  <c r="S218" s="1"/>
  <c r="R217"/>
  <c r="S217" s="1"/>
  <c r="R216"/>
  <c r="S216" s="1"/>
  <c r="R212"/>
  <c r="R209"/>
  <c r="S209" s="1"/>
  <c r="R208"/>
  <c r="S208" s="1"/>
  <c r="R207"/>
  <c r="R206"/>
  <c r="S206" s="1"/>
  <c r="R205"/>
  <c r="S205" s="1"/>
  <c r="R204"/>
  <c r="S204" s="1"/>
  <c r="R201"/>
  <c r="S201" s="1"/>
  <c r="R200"/>
  <c r="S200" s="1"/>
  <c r="R199"/>
  <c r="S199" s="1"/>
  <c r="R198"/>
  <c r="S198" s="1"/>
  <c r="R191"/>
  <c r="S191" s="1"/>
  <c r="R190"/>
  <c r="S190" s="1"/>
  <c r="R189"/>
  <c r="S189" s="1"/>
  <c r="R188"/>
  <c r="S188" s="1"/>
  <c r="R187"/>
  <c r="S187" s="1"/>
  <c r="R186"/>
  <c r="S186" s="1"/>
  <c r="R183"/>
  <c r="S183" s="1"/>
  <c r="R182"/>
  <c r="S182" s="1"/>
  <c r="R181"/>
  <c r="S181" s="1"/>
  <c r="R180"/>
  <c r="R179"/>
  <c r="R178"/>
  <c r="R176"/>
  <c r="S176" s="1"/>
  <c r="R175"/>
  <c r="S175" s="1"/>
  <c r="R174"/>
  <c r="S174" s="1"/>
  <c r="R173"/>
  <c r="S173" s="1"/>
  <c r="R172"/>
  <c r="S172" s="1"/>
  <c r="R171"/>
  <c r="S171" s="1"/>
  <c r="R170"/>
  <c r="S170" s="1"/>
  <c r="R169"/>
  <c r="S169" s="1"/>
  <c r="R168"/>
  <c r="S168" s="1"/>
  <c r="R167"/>
  <c r="S167" s="1"/>
  <c r="R164"/>
  <c r="S164" s="1"/>
  <c r="R163"/>
  <c r="S163" s="1"/>
  <c r="R162"/>
  <c r="S162" s="1"/>
  <c r="R161"/>
  <c r="R160"/>
  <c r="R159"/>
  <c r="R158"/>
  <c r="R157"/>
  <c r="R156"/>
  <c r="S156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2"/>
  <c r="S142" s="1"/>
  <c r="R141"/>
  <c r="S141" s="1"/>
  <c r="R140"/>
  <c r="S140" s="1"/>
  <c r="R136"/>
  <c r="S136" s="1"/>
  <c r="R135"/>
  <c r="S135" s="1"/>
  <c r="R132"/>
  <c r="S132" s="1"/>
  <c r="R131"/>
  <c r="S131" s="1"/>
  <c r="R130"/>
  <c r="S130" s="1"/>
  <c r="R129"/>
  <c r="S129" s="1"/>
  <c r="R128"/>
  <c r="S128" s="1"/>
  <c r="R127"/>
  <c r="S127" s="1"/>
  <c r="R124"/>
  <c r="S124" s="1"/>
  <c r="R123"/>
  <c r="S123" s="1"/>
  <c r="R122"/>
  <c r="S122" s="1"/>
  <c r="R119"/>
  <c r="S119" s="1"/>
  <c r="R118"/>
  <c r="S118" s="1"/>
  <c r="R115"/>
  <c r="S115" s="1"/>
  <c r="R114"/>
  <c r="S114" s="1"/>
  <c r="R113"/>
  <c r="S113" s="1"/>
  <c r="R112"/>
  <c r="S112" s="1"/>
  <c r="R111"/>
  <c r="S111" s="1"/>
  <c r="R110"/>
  <c r="S110" s="1"/>
  <c r="R107"/>
  <c r="S107" s="1"/>
  <c r="R106"/>
  <c r="S106" s="1"/>
  <c r="R105"/>
  <c r="S105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0"/>
  <c r="S90" s="1"/>
  <c r="R89"/>
  <c r="S89" s="1"/>
  <c r="R88"/>
  <c r="S88" s="1"/>
  <c r="R83"/>
  <c r="S83" s="1"/>
  <c r="R81"/>
  <c r="S81" s="1"/>
  <c r="R80"/>
  <c r="S80" s="1"/>
  <c r="R79"/>
  <c r="S79" s="1"/>
  <c r="R78"/>
  <c r="S78" s="1"/>
  <c r="R77"/>
  <c r="S77" s="1"/>
  <c r="R76"/>
  <c r="S76" s="1"/>
  <c r="R73"/>
  <c r="S73" s="1"/>
  <c r="R72"/>
  <c r="S72" s="1"/>
  <c r="R71"/>
  <c r="S71" s="1"/>
  <c r="R70"/>
  <c r="S70" s="1"/>
  <c r="R65"/>
  <c r="S65" s="1"/>
  <c r="R63"/>
  <c r="S63" s="1"/>
  <c r="R62"/>
  <c r="S62" s="1"/>
  <c r="R61"/>
  <c r="S61" s="1"/>
  <c r="R60"/>
  <c r="S60" s="1"/>
  <c r="R59"/>
  <c r="S59" s="1"/>
  <c r="R58"/>
  <c r="S58" s="1"/>
  <c r="R55"/>
  <c r="S55" s="1"/>
  <c r="R54"/>
  <c r="S54" s="1"/>
  <c r="R53"/>
  <c r="S53" s="1"/>
  <c r="R48"/>
  <c r="S48" s="1"/>
  <c r="R47"/>
  <c r="S47" s="1"/>
  <c r="R46"/>
  <c r="S46" s="1"/>
  <c r="R45"/>
  <c r="S45" s="1"/>
  <c r="R44"/>
  <c r="S44" s="1"/>
  <c r="R42"/>
  <c r="S42" s="1"/>
  <c r="R41"/>
  <c r="S41" s="1"/>
  <c r="R38"/>
  <c r="S38" s="1"/>
  <c r="R37"/>
  <c r="S37" s="1"/>
  <c r="R36"/>
  <c r="S36" s="1"/>
  <c r="R30"/>
  <c r="S30" s="1"/>
  <c r="R28"/>
  <c r="S28" s="1"/>
  <c r="R27"/>
  <c r="S27" s="1"/>
  <c r="R26"/>
  <c r="S26" s="1"/>
  <c r="R25"/>
  <c r="S25" s="1"/>
  <c r="R24"/>
  <c r="S24" s="1"/>
  <c r="R23"/>
  <c r="S23" s="1"/>
  <c r="R21"/>
  <c r="S21" s="1"/>
  <c r="R20"/>
  <c r="S20" s="1"/>
  <c r="R19"/>
  <c r="S19" s="1"/>
  <c r="S207"/>
  <c r="U54"/>
  <c r="U53"/>
  <c r="U65"/>
  <c r="U63"/>
  <c r="U62"/>
  <c r="U61"/>
  <c r="U60"/>
  <c r="U59"/>
  <c r="U58"/>
  <c r="U55"/>
  <c r="U161"/>
  <c r="U160"/>
  <c r="U159"/>
  <c r="U158"/>
  <c r="U157"/>
  <c r="U178"/>
  <c r="U209"/>
  <c r="U208"/>
  <c r="U207"/>
  <c r="U206"/>
  <c r="U205"/>
  <c r="U204"/>
  <c r="U242"/>
  <c r="U241"/>
  <c r="U240"/>
  <c r="U237"/>
  <c r="U236"/>
  <c r="U235"/>
  <c r="U234"/>
  <c r="U233"/>
  <c r="U230"/>
  <c r="U229"/>
  <c r="U227"/>
  <c r="U226"/>
  <c r="U225"/>
  <c r="U224"/>
  <c r="U223"/>
  <c r="U222"/>
  <c r="U219"/>
  <c r="U218"/>
  <c r="U217"/>
  <c r="U216"/>
  <c r="U201"/>
  <c r="U200"/>
  <c r="U199"/>
  <c r="U198"/>
  <c r="U191"/>
  <c r="U190"/>
  <c r="U189"/>
  <c r="U188"/>
  <c r="U187"/>
  <c r="U186"/>
  <c r="U183"/>
  <c r="U182"/>
  <c r="U181"/>
  <c r="U179"/>
  <c r="U180"/>
  <c r="U151"/>
  <c r="U152"/>
  <c r="U150"/>
  <c r="U149"/>
  <c r="U148"/>
  <c r="U147"/>
  <c r="U146"/>
  <c r="U145"/>
  <c r="U142"/>
  <c r="U141"/>
  <c r="U140"/>
  <c r="U136"/>
  <c r="U135"/>
  <c r="U132"/>
  <c r="U131"/>
  <c r="U130"/>
  <c r="U129"/>
  <c r="U128"/>
  <c r="U127"/>
  <c r="U124"/>
  <c r="U123"/>
  <c r="U122"/>
  <c r="U119"/>
  <c r="U118"/>
  <c r="U115"/>
  <c r="U114"/>
  <c r="U113"/>
  <c r="U112"/>
  <c r="U111"/>
  <c r="U110"/>
  <c r="U107"/>
  <c r="U106"/>
  <c r="U105"/>
  <c r="U104"/>
  <c r="U103"/>
  <c r="U102"/>
  <c r="U101"/>
  <c r="U100"/>
  <c r="U99"/>
  <c r="U98"/>
  <c r="U97"/>
  <c r="U96"/>
  <c r="U95"/>
  <c r="U94"/>
  <c r="U93"/>
  <c r="U90"/>
  <c r="U89"/>
  <c r="U88"/>
  <c r="U83"/>
  <c r="U81"/>
  <c r="U80"/>
  <c r="U79"/>
  <c r="U78"/>
  <c r="U77"/>
  <c r="U76"/>
  <c r="U73"/>
  <c r="U72"/>
  <c r="U71"/>
  <c r="U176"/>
  <c r="U175"/>
  <c r="U174"/>
  <c r="U173"/>
  <c r="U172"/>
  <c r="U171"/>
  <c r="U170"/>
  <c r="U169"/>
  <c r="U168"/>
  <c r="U167"/>
  <c r="U164"/>
  <c r="U163"/>
  <c r="U162"/>
  <c r="S15" i="1028"/>
  <c r="L306" i="12" s="1"/>
  <c r="S16" i="1028"/>
  <c r="L307" i="12" s="1"/>
  <c r="C20" i="267"/>
  <c r="C19"/>
  <c r="C18"/>
  <c r="C17"/>
  <c r="C16"/>
  <c r="C15"/>
  <c r="C14"/>
  <c r="C13"/>
  <c r="C12"/>
  <c r="C11"/>
  <c r="C10"/>
  <c r="C9"/>
  <c r="C8"/>
  <c r="C7"/>
  <c r="C6"/>
  <c r="C5"/>
  <c r="C4"/>
  <c r="C20" i="112"/>
  <c r="C19"/>
  <c r="C18"/>
  <c r="C17"/>
  <c r="C16"/>
  <c r="C15"/>
  <c r="C14"/>
  <c r="C13"/>
  <c r="C12"/>
  <c r="C11"/>
  <c r="C10"/>
  <c r="C9"/>
  <c r="C8"/>
  <c r="C7"/>
  <c r="C6"/>
  <c r="C5"/>
  <c r="C4"/>
  <c r="C20" i="2826"/>
  <c r="C19"/>
  <c r="C18"/>
  <c r="C17"/>
  <c r="C16"/>
  <c r="C15"/>
  <c r="C14"/>
  <c r="C13"/>
  <c r="C12"/>
  <c r="C11"/>
  <c r="C10"/>
  <c r="C9"/>
  <c r="C8"/>
  <c r="C7"/>
  <c r="C6"/>
  <c r="C5"/>
  <c r="C4"/>
  <c r="C20" i="17592"/>
  <c r="C19"/>
  <c r="C18"/>
  <c r="C17"/>
  <c r="C16"/>
  <c r="C15"/>
  <c r="C14"/>
  <c r="C13"/>
  <c r="C12"/>
  <c r="C11"/>
  <c r="C10"/>
  <c r="C9"/>
  <c r="C8"/>
  <c r="C7"/>
  <c r="C6"/>
  <c r="C5"/>
  <c r="C4"/>
  <c r="M15" i="1028"/>
  <c r="K7"/>
  <c r="G723" i="17593"/>
  <c r="H723" s="1"/>
  <c r="I723" s="1"/>
  <c r="G722"/>
  <c r="H722" s="1"/>
  <c r="I722" s="1"/>
  <c r="G721"/>
  <c r="H721" s="1"/>
  <c r="I721" s="1"/>
  <c r="G720"/>
  <c r="H720" s="1"/>
  <c r="I720" s="1"/>
  <c r="G719"/>
  <c r="H719" s="1"/>
  <c r="I719" s="1"/>
  <c r="G718"/>
  <c r="H718" s="1"/>
  <c r="I718" s="1"/>
  <c r="G717"/>
  <c r="H717" s="1"/>
  <c r="I717" s="1"/>
  <c r="G716"/>
  <c r="H716" s="1"/>
  <c r="I716" s="1"/>
  <c r="G715"/>
  <c r="H715" s="1"/>
  <c r="I715" s="1"/>
  <c r="G714"/>
  <c r="H714" s="1"/>
  <c r="I714" s="1"/>
  <c r="G713"/>
  <c r="H713" s="1"/>
  <c r="I713" s="1"/>
  <c r="G712"/>
  <c r="H712" s="1"/>
  <c r="I712" s="1"/>
  <c r="G711"/>
  <c r="H711" s="1"/>
  <c r="I711" s="1"/>
  <c r="G710"/>
  <c r="H710" s="1"/>
  <c r="I710" s="1"/>
  <c r="G709"/>
  <c r="H709" s="1"/>
  <c r="I709" s="1"/>
  <c r="G705"/>
  <c r="H705" s="1"/>
  <c r="E705"/>
  <c r="G704"/>
  <c r="H704" s="1"/>
  <c r="E704"/>
  <c r="G703"/>
  <c r="H703" s="1"/>
  <c r="E703"/>
  <c r="G702"/>
  <c r="H702" s="1"/>
  <c r="E702"/>
  <c r="G701"/>
  <c r="H701" s="1"/>
  <c r="E701"/>
  <c r="G700"/>
  <c r="H700" s="1"/>
  <c r="E700"/>
  <c r="G699"/>
  <c r="H699" s="1"/>
  <c r="E699"/>
  <c r="G698"/>
  <c r="H698" s="1"/>
  <c r="E698"/>
  <c r="G697"/>
  <c r="H697" s="1"/>
  <c r="E697"/>
  <c r="G696"/>
  <c r="H696" s="1"/>
  <c r="E696"/>
  <c r="G695"/>
  <c r="H695" s="1"/>
  <c r="E695"/>
  <c r="G694"/>
  <c r="H694" s="1"/>
  <c r="E694"/>
  <c r="G693"/>
  <c r="H693" s="1"/>
  <c r="E693"/>
  <c r="G692"/>
  <c r="H692" s="1"/>
  <c r="E692"/>
  <c r="G688"/>
  <c r="H688" s="1"/>
  <c r="E688"/>
  <c r="G687"/>
  <c r="H687" s="1"/>
  <c r="E687"/>
  <c r="G686"/>
  <c r="H686" s="1"/>
  <c r="E686"/>
  <c r="G685"/>
  <c r="H685" s="1"/>
  <c r="E685"/>
  <c r="G684"/>
  <c r="H684" s="1"/>
  <c r="E684"/>
  <c r="G683"/>
  <c r="H683" s="1"/>
  <c r="E683"/>
  <c r="G682"/>
  <c r="H682" s="1"/>
  <c r="E682"/>
  <c r="G681"/>
  <c r="H681" s="1"/>
  <c r="E681"/>
  <c r="G680"/>
  <c r="H680" s="1"/>
  <c r="E680"/>
  <c r="G679"/>
  <c r="H679" s="1"/>
  <c r="E679"/>
  <c r="G678"/>
  <c r="H678" s="1"/>
  <c r="E678"/>
  <c r="G674"/>
  <c r="H674" s="1"/>
  <c r="E674"/>
  <c r="G673"/>
  <c r="H673" s="1"/>
  <c r="E673"/>
  <c r="G672"/>
  <c r="H672" s="1"/>
  <c r="E672"/>
  <c r="G671"/>
  <c r="H671" s="1"/>
  <c r="E671"/>
  <c r="G670"/>
  <c r="H670" s="1"/>
  <c r="E670"/>
  <c r="G669"/>
  <c r="H669" s="1"/>
  <c r="E669"/>
  <c r="G668"/>
  <c r="H668" s="1"/>
  <c r="E668"/>
  <c r="G667"/>
  <c r="H667" s="1"/>
  <c r="E667"/>
  <c r="G666"/>
  <c r="H666" s="1"/>
  <c r="E666"/>
  <c r="G665"/>
  <c r="H665" s="1"/>
  <c r="E665"/>
  <c r="G664"/>
  <c r="H664" s="1"/>
  <c r="E664"/>
  <c r="G663"/>
  <c r="H663" s="1"/>
  <c r="E663"/>
  <c r="G659"/>
  <c r="H659" s="1"/>
  <c r="E659"/>
  <c r="G658"/>
  <c r="H658" s="1"/>
  <c r="E658"/>
  <c r="G657"/>
  <c r="H657" s="1"/>
  <c r="E657"/>
  <c r="G656"/>
  <c r="H656" s="1"/>
  <c r="E656"/>
  <c r="G655"/>
  <c r="H655" s="1"/>
  <c r="E655"/>
  <c r="G654"/>
  <c r="H654" s="1"/>
  <c r="E654"/>
  <c r="G653"/>
  <c r="H653" s="1"/>
  <c r="E653"/>
  <c r="G652"/>
  <c r="H652" s="1"/>
  <c r="E652"/>
  <c r="G651"/>
  <c r="H651" s="1"/>
  <c r="E651"/>
  <c r="G650"/>
  <c r="H650" s="1"/>
  <c r="E650"/>
  <c r="G649"/>
  <c r="H649" s="1"/>
  <c r="E649"/>
  <c r="G648"/>
  <c r="H648" s="1"/>
  <c r="E648"/>
  <c r="G647"/>
  <c r="H647" s="1"/>
  <c r="E647"/>
  <c r="G646"/>
  <c r="H646" s="1"/>
  <c r="E646"/>
  <c r="G645"/>
  <c r="H645" s="1"/>
  <c r="E645"/>
  <c r="G644"/>
  <c r="H644" s="1"/>
  <c r="E644"/>
  <c r="G643"/>
  <c r="H643" s="1"/>
  <c r="E643"/>
  <c r="G639"/>
  <c r="H639" s="1"/>
  <c r="E639"/>
  <c r="G638"/>
  <c r="H638" s="1"/>
  <c r="E638"/>
  <c r="G637"/>
  <c r="H637" s="1"/>
  <c r="E637"/>
  <c r="G636"/>
  <c r="H636" s="1"/>
  <c r="E636"/>
  <c r="G635"/>
  <c r="H635" s="1"/>
  <c r="E635"/>
  <c r="G634"/>
  <c r="H634" s="1"/>
  <c r="E634"/>
  <c r="G633"/>
  <c r="H633" s="1"/>
  <c r="E633"/>
  <c r="G632"/>
  <c r="H632" s="1"/>
  <c r="E632"/>
  <c r="G631"/>
  <c r="H631" s="1"/>
  <c r="E631"/>
  <c r="G630"/>
  <c r="H630" s="1"/>
  <c r="E630"/>
  <c r="G629"/>
  <c r="H629" s="1"/>
  <c r="E629"/>
  <c r="G628"/>
  <c r="H628" s="1"/>
  <c r="E628"/>
  <c r="G627"/>
  <c r="H627" s="1"/>
  <c r="E627"/>
  <c r="G626"/>
  <c r="H626" s="1"/>
  <c r="E626"/>
  <c r="G625"/>
  <c r="H625" s="1"/>
  <c r="E625"/>
  <c r="G624"/>
  <c r="H624" s="1"/>
  <c r="E624"/>
  <c r="G623"/>
  <c r="H623" s="1"/>
  <c r="E623"/>
  <c r="G622"/>
  <c r="H622" s="1"/>
  <c r="E622"/>
  <c r="G618"/>
  <c r="H618" s="1"/>
  <c r="E618"/>
  <c r="G617"/>
  <c r="H617" s="1"/>
  <c r="E617"/>
  <c r="G616"/>
  <c r="H616" s="1"/>
  <c r="E616"/>
  <c r="G615"/>
  <c r="H615" s="1"/>
  <c r="E615"/>
  <c r="G614"/>
  <c r="H614" s="1"/>
  <c r="E614"/>
  <c r="G613"/>
  <c r="H613" s="1"/>
  <c r="E613"/>
  <c r="G612"/>
  <c r="H612" s="1"/>
  <c r="E612"/>
  <c r="G611"/>
  <c r="H611" s="1"/>
  <c r="E611"/>
  <c r="G610"/>
  <c r="H610" s="1"/>
  <c r="E610"/>
  <c r="G609"/>
  <c r="H609" s="1"/>
  <c r="E609"/>
  <c r="G608"/>
  <c r="H608" s="1"/>
  <c r="E608"/>
  <c r="G607"/>
  <c r="H607" s="1"/>
  <c r="E607"/>
  <c r="G606"/>
  <c r="H606" s="1"/>
  <c r="E606"/>
  <c r="G605"/>
  <c r="H605" s="1"/>
  <c r="E605"/>
  <c r="G604"/>
  <c r="H604" s="1"/>
  <c r="E604"/>
  <c r="G603"/>
  <c r="H603" s="1"/>
  <c r="E603"/>
  <c r="G599"/>
  <c r="H599" s="1"/>
  <c r="E599"/>
  <c r="G598"/>
  <c r="H598" s="1"/>
  <c r="E598"/>
  <c r="G597"/>
  <c r="H597" s="1"/>
  <c r="E597"/>
  <c r="G596"/>
  <c r="H596" s="1"/>
  <c r="E596"/>
  <c r="G595"/>
  <c r="H595" s="1"/>
  <c r="E595"/>
  <c r="G594"/>
  <c r="H594" s="1"/>
  <c r="E594"/>
  <c r="G593"/>
  <c r="H593" s="1"/>
  <c r="E593"/>
  <c r="G592"/>
  <c r="H592" s="1"/>
  <c r="E592"/>
  <c r="G591"/>
  <c r="H591" s="1"/>
  <c r="E591"/>
  <c r="G590"/>
  <c r="H590" s="1"/>
  <c r="E590"/>
  <c r="G589"/>
  <c r="H589" s="1"/>
  <c r="E589"/>
  <c r="G588"/>
  <c r="H588" s="1"/>
  <c r="E588"/>
  <c r="G587"/>
  <c r="H587" s="1"/>
  <c r="E587"/>
  <c r="G586"/>
  <c r="H586" s="1"/>
  <c r="E586"/>
  <c r="G585"/>
  <c r="H585" s="1"/>
  <c r="E585"/>
  <c r="G581"/>
  <c r="H581" s="1"/>
  <c r="E581"/>
  <c r="G580"/>
  <c r="H580" s="1"/>
  <c r="E580"/>
  <c r="G579"/>
  <c r="H579" s="1"/>
  <c r="E579"/>
  <c r="G578"/>
  <c r="H578" s="1"/>
  <c r="E578"/>
  <c r="G577"/>
  <c r="H577" s="1"/>
  <c r="E577"/>
  <c r="G576"/>
  <c r="H576" s="1"/>
  <c r="E576"/>
  <c r="G575"/>
  <c r="H575" s="1"/>
  <c r="E575"/>
  <c r="G574"/>
  <c r="H574" s="1"/>
  <c r="E574"/>
  <c r="G573"/>
  <c r="H573" s="1"/>
  <c r="E573"/>
  <c r="G572"/>
  <c r="H572" s="1"/>
  <c r="E572"/>
  <c r="G571"/>
  <c r="H571" s="1"/>
  <c r="E571"/>
  <c r="G570"/>
  <c r="H570" s="1"/>
  <c r="E570"/>
  <c r="G569"/>
  <c r="H569" s="1"/>
  <c r="E569"/>
  <c r="G568"/>
  <c r="H568" s="1"/>
  <c r="E568"/>
  <c r="G567"/>
  <c r="H567" s="1"/>
  <c r="E567"/>
  <c r="G563"/>
  <c r="H563" s="1"/>
  <c r="E563"/>
  <c r="G562"/>
  <c r="H562" s="1"/>
  <c r="E562"/>
  <c r="G561"/>
  <c r="H561" s="1"/>
  <c r="E561"/>
  <c r="G560"/>
  <c r="H560" s="1"/>
  <c r="E560"/>
  <c r="G559"/>
  <c r="H559" s="1"/>
  <c r="E559"/>
  <c r="G558"/>
  <c r="H558" s="1"/>
  <c r="E558"/>
  <c r="G557"/>
  <c r="H557" s="1"/>
  <c r="E557"/>
  <c r="G556"/>
  <c r="H556" s="1"/>
  <c r="E556"/>
  <c r="G555"/>
  <c r="H555" s="1"/>
  <c r="E555"/>
  <c r="G554"/>
  <c r="H554" s="1"/>
  <c r="E554"/>
  <c r="G553"/>
  <c r="H553" s="1"/>
  <c r="E553"/>
  <c r="G552"/>
  <c r="H552" s="1"/>
  <c r="E552"/>
  <c r="G548"/>
  <c r="H548" s="1"/>
  <c r="E548"/>
  <c r="G547"/>
  <c r="H547" s="1"/>
  <c r="E547"/>
  <c r="G546"/>
  <c r="H546" s="1"/>
  <c r="E546"/>
  <c r="G545"/>
  <c r="H545" s="1"/>
  <c r="E545"/>
  <c r="G544"/>
  <c r="H544" s="1"/>
  <c r="E544"/>
  <c r="G543"/>
  <c r="H543" s="1"/>
  <c r="E543"/>
  <c r="G542"/>
  <c r="H542" s="1"/>
  <c r="E542"/>
  <c r="G541"/>
  <c r="H541" s="1"/>
  <c r="E541"/>
  <c r="G540"/>
  <c r="H540" s="1"/>
  <c r="E540"/>
  <c r="G539"/>
  <c r="H539" s="1"/>
  <c r="E539"/>
  <c r="G538"/>
  <c r="H538" s="1"/>
  <c r="E538"/>
  <c r="G537"/>
  <c r="H537" s="1"/>
  <c r="E537"/>
  <c r="G536"/>
  <c r="H536" s="1"/>
  <c r="E536"/>
  <c r="G535"/>
  <c r="H535" s="1"/>
  <c r="E535"/>
  <c r="G534"/>
  <c r="H534" s="1"/>
  <c r="E534"/>
  <c r="G533"/>
  <c r="H533" s="1"/>
  <c r="E533"/>
  <c r="G532"/>
  <c r="H532" s="1"/>
  <c r="E532"/>
  <c r="G528"/>
  <c r="H528" s="1"/>
  <c r="E528"/>
  <c r="G527"/>
  <c r="H527" s="1"/>
  <c r="E527"/>
  <c r="G526"/>
  <c r="H526" s="1"/>
  <c r="E526"/>
  <c r="G525"/>
  <c r="H525" s="1"/>
  <c r="E525"/>
  <c r="G524"/>
  <c r="H524" s="1"/>
  <c r="E524"/>
  <c r="G523"/>
  <c r="H523" s="1"/>
  <c r="E523"/>
  <c r="G522"/>
  <c r="H522" s="1"/>
  <c r="E522"/>
  <c r="G521"/>
  <c r="H521" s="1"/>
  <c r="E521"/>
  <c r="G520"/>
  <c r="H520" s="1"/>
  <c r="E520"/>
  <c r="G519"/>
  <c r="H519" s="1"/>
  <c r="E519"/>
  <c r="G518"/>
  <c r="H518" s="1"/>
  <c r="E518"/>
  <c r="G517"/>
  <c r="H517" s="1"/>
  <c r="E517"/>
  <c r="G516"/>
  <c r="H516" s="1"/>
  <c r="E516"/>
  <c r="G515"/>
  <c r="H515" s="1"/>
  <c r="E515"/>
  <c r="G514"/>
  <c r="H514" s="1"/>
  <c r="E514"/>
  <c r="G510"/>
  <c r="H510" s="1"/>
  <c r="E510"/>
  <c r="G509"/>
  <c r="H509" s="1"/>
  <c r="E509"/>
  <c r="G508"/>
  <c r="H508" s="1"/>
  <c r="E508"/>
  <c r="G507"/>
  <c r="H507" s="1"/>
  <c r="E507"/>
  <c r="G506"/>
  <c r="H506" s="1"/>
  <c r="E506"/>
  <c r="G505"/>
  <c r="H505" s="1"/>
  <c r="E505"/>
  <c r="G504"/>
  <c r="H504" s="1"/>
  <c r="E504"/>
  <c r="G503"/>
  <c r="H503" s="1"/>
  <c r="E503"/>
  <c r="G502"/>
  <c r="H502" s="1"/>
  <c r="E502"/>
  <c r="G501"/>
  <c r="H501" s="1"/>
  <c r="E501"/>
  <c r="G500"/>
  <c r="H500" s="1"/>
  <c r="E500"/>
  <c r="G499"/>
  <c r="H499" s="1"/>
  <c r="E499"/>
  <c r="G498"/>
  <c r="H498" s="1"/>
  <c r="E498"/>
  <c r="G494"/>
  <c r="H494" s="1"/>
  <c r="E494"/>
  <c r="G493"/>
  <c r="H493" s="1"/>
  <c r="E493"/>
  <c r="G492"/>
  <c r="H492" s="1"/>
  <c r="E492"/>
  <c r="G491"/>
  <c r="H491" s="1"/>
  <c r="E491"/>
  <c r="G490"/>
  <c r="H490" s="1"/>
  <c r="E490"/>
  <c r="G489"/>
  <c r="H489" s="1"/>
  <c r="E489"/>
  <c r="G488"/>
  <c r="H488" s="1"/>
  <c r="E488"/>
  <c r="G487"/>
  <c r="H487" s="1"/>
  <c r="E487"/>
  <c r="G486"/>
  <c r="H486" s="1"/>
  <c r="E486"/>
  <c r="G485"/>
  <c r="H485" s="1"/>
  <c r="E485"/>
  <c r="G484"/>
  <c r="H484" s="1"/>
  <c r="E484"/>
  <c r="G483"/>
  <c r="H483" s="1"/>
  <c r="E483"/>
  <c r="G479"/>
  <c r="H479" s="1"/>
  <c r="E479"/>
  <c r="G478"/>
  <c r="H478" s="1"/>
  <c r="E478"/>
  <c r="G477"/>
  <c r="H477" s="1"/>
  <c r="E477"/>
  <c r="G476"/>
  <c r="H476" s="1"/>
  <c r="E476"/>
  <c r="G475"/>
  <c r="H475" s="1"/>
  <c r="E475"/>
  <c r="G474"/>
  <c r="H474" s="1"/>
  <c r="E474"/>
  <c r="G473"/>
  <c r="H473" s="1"/>
  <c r="E473"/>
  <c r="G472"/>
  <c r="H472" s="1"/>
  <c r="E472"/>
  <c r="G471"/>
  <c r="H471" s="1"/>
  <c r="E471"/>
  <c r="G470"/>
  <c r="H470" s="1"/>
  <c r="E470"/>
  <c r="G469"/>
  <c r="H469" s="1"/>
  <c r="E469"/>
  <c r="G468"/>
  <c r="H468" s="1"/>
  <c r="E468"/>
  <c r="G467"/>
  <c r="H467" s="1"/>
  <c r="E467"/>
  <c r="G466"/>
  <c r="H466" s="1"/>
  <c r="E466"/>
  <c r="G465"/>
  <c r="H465" s="1"/>
  <c r="E465"/>
  <c r="G464"/>
  <c r="H464" s="1"/>
  <c r="E464"/>
  <c r="G463"/>
  <c r="H463" s="1"/>
  <c r="E463"/>
  <c r="G459"/>
  <c r="H459" s="1"/>
  <c r="E459"/>
  <c r="G458"/>
  <c r="H458" s="1"/>
  <c r="E458"/>
  <c r="G457"/>
  <c r="H457" s="1"/>
  <c r="E457"/>
  <c r="G456"/>
  <c r="H456" s="1"/>
  <c r="E456"/>
  <c r="G455"/>
  <c r="H455" s="1"/>
  <c r="E455"/>
  <c r="G454"/>
  <c r="H454" s="1"/>
  <c r="E454"/>
  <c r="G453"/>
  <c r="H453" s="1"/>
  <c r="E453"/>
  <c r="G452"/>
  <c r="H452" s="1"/>
  <c r="E452"/>
  <c r="G451"/>
  <c r="H451" s="1"/>
  <c r="E451"/>
  <c r="G450"/>
  <c r="H450" s="1"/>
  <c r="E450"/>
  <c r="G449"/>
  <c r="H449" s="1"/>
  <c r="E449"/>
  <c r="G448"/>
  <c r="H448" s="1"/>
  <c r="E448"/>
  <c r="G447"/>
  <c r="H447" s="1"/>
  <c r="E447"/>
  <c r="G446"/>
  <c r="H446" s="1"/>
  <c r="E446"/>
  <c r="G445"/>
  <c r="H445" s="1"/>
  <c r="E445"/>
  <c r="G444"/>
  <c r="H444" s="1"/>
  <c r="E444"/>
  <c r="G440"/>
  <c r="H440" s="1"/>
  <c r="E440"/>
  <c r="G439"/>
  <c r="H439" s="1"/>
  <c r="E439"/>
  <c r="G438"/>
  <c r="H438" s="1"/>
  <c r="E438"/>
  <c r="G437"/>
  <c r="H437" s="1"/>
  <c r="E437"/>
  <c r="G436"/>
  <c r="H436" s="1"/>
  <c r="E436"/>
  <c r="G435"/>
  <c r="H435" s="1"/>
  <c r="E435"/>
  <c r="G434"/>
  <c r="H434" s="1"/>
  <c r="E434"/>
  <c r="G433"/>
  <c r="H433" s="1"/>
  <c r="E433"/>
  <c r="G432"/>
  <c r="H432" s="1"/>
  <c r="E432"/>
  <c r="G431"/>
  <c r="H431" s="1"/>
  <c r="E431"/>
  <c r="G430"/>
  <c r="H430" s="1"/>
  <c r="E430"/>
  <c r="G429"/>
  <c r="H429" s="1"/>
  <c r="E429"/>
  <c r="G428"/>
  <c r="H428" s="1"/>
  <c r="E428"/>
  <c r="G427"/>
  <c r="H427" s="1"/>
  <c r="E427"/>
  <c r="G426"/>
  <c r="H426" s="1"/>
  <c r="E426"/>
  <c r="G425"/>
  <c r="H425" s="1"/>
  <c r="E425"/>
  <c r="G424"/>
  <c r="H424" s="1"/>
  <c r="E424"/>
  <c r="G419"/>
  <c r="H419" s="1"/>
  <c r="E419"/>
  <c r="G416"/>
  <c r="H416" s="1"/>
  <c r="E416"/>
  <c r="G415"/>
  <c r="H415" s="1"/>
  <c r="E415"/>
  <c r="G413"/>
  <c r="H413" s="1"/>
  <c r="E413"/>
  <c r="G412"/>
  <c r="H412" s="1"/>
  <c r="E412"/>
  <c r="G411"/>
  <c r="H411" s="1"/>
  <c r="E411"/>
  <c r="G410"/>
  <c r="H410" s="1"/>
  <c r="E410"/>
  <c r="G409"/>
  <c r="H409" s="1"/>
  <c r="E409"/>
  <c r="G408"/>
  <c r="H408" s="1"/>
  <c r="E408"/>
  <c r="G407"/>
  <c r="H407" s="1"/>
  <c r="E407"/>
  <c r="G406"/>
  <c r="H406" s="1"/>
  <c r="E406"/>
  <c r="G405"/>
  <c r="H405" s="1"/>
  <c r="E405"/>
  <c r="G404"/>
  <c r="H404" s="1"/>
  <c r="E404"/>
  <c r="G400"/>
  <c r="H400" s="1"/>
  <c r="E400"/>
  <c r="G399"/>
  <c r="H399" s="1"/>
  <c r="E399"/>
  <c r="G398"/>
  <c r="H398" s="1"/>
  <c r="E398"/>
  <c r="G397"/>
  <c r="H397" s="1"/>
  <c r="E397"/>
  <c r="G396"/>
  <c r="H396" s="1"/>
  <c r="E396"/>
  <c r="G395"/>
  <c r="H395" s="1"/>
  <c r="E395"/>
  <c r="G394"/>
  <c r="H394" s="1"/>
  <c r="E394"/>
  <c r="G393"/>
  <c r="H393" s="1"/>
  <c r="E393"/>
  <c r="G392"/>
  <c r="H392" s="1"/>
  <c r="E392"/>
  <c r="G391"/>
  <c r="H391" s="1"/>
  <c r="E391"/>
  <c r="G390"/>
  <c r="H390" s="1"/>
  <c r="E390"/>
  <c r="G389"/>
  <c r="H389" s="1"/>
  <c r="E389"/>
  <c r="G388"/>
  <c r="H388" s="1"/>
  <c r="E388"/>
  <c r="G387"/>
  <c r="H387" s="1"/>
  <c r="E387"/>
  <c r="G386"/>
  <c r="H386" s="1"/>
  <c r="E386"/>
  <c r="G385"/>
  <c r="H385" s="1"/>
  <c r="E385"/>
  <c r="G384"/>
  <c r="H384" s="1"/>
  <c r="E384"/>
  <c r="G380"/>
  <c r="H380" s="1"/>
  <c r="E380"/>
  <c r="G379"/>
  <c r="H379" s="1"/>
  <c r="E379"/>
  <c r="G378"/>
  <c r="H378" s="1"/>
  <c r="E378"/>
  <c r="G377"/>
  <c r="H377" s="1"/>
  <c r="E377"/>
  <c r="G376"/>
  <c r="H376" s="1"/>
  <c r="E376"/>
  <c r="G375"/>
  <c r="H375" s="1"/>
  <c r="E375"/>
  <c r="G374"/>
  <c r="H374" s="1"/>
  <c r="E374"/>
  <c r="G373"/>
  <c r="H373" s="1"/>
  <c r="E373"/>
  <c r="G372"/>
  <c r="H372" s="1"/>
  <c r="E372"/>
  <c r="G371"/>
  <c r="H371" s="1"/>
  <c r="E371"/>
  <c r="G370"/>
  <c r="H370" s="1"/>
  <c r="E370"/>
  <c r="G369"/>
  <c r="H369" s="1"/>
  <c r="E369"/>
  <c r="G368"/>
  <c r="H368" s="1"/>
  <c r="E368"/>
  <c r="G367"/>
  <c r="H367" s="1"/>
  <c r="E367"/>
  <c r="G366"/>
  <c r="H366" s="1"/>
  <c r="E366"/>
  <c r="G365"/>
  <c r="H365" s="1"/>
  <c r="E365"/>
  <c r="G364"/>
  <c r="H364" s="1"/>
  <c r="E364"/>
  <c r="G363"/>
  <c r="H363" s="1"/>
  <c r="E363"/>
  <c r="G362"/>
  <c r="H362" s="1"/>
  <c r="E362"/>
  <c r="G358"/>
  <c r="H358" s="1"/>
  <c r="E358"/>
  <c r="G357"/>
  <c r="H357" s="1"/>
  <c r="E357"/>
  <c r="G356"/>
  <c r="H356" s="1"/>
  <c r="E356"/>
  <c r="G355"/>
  <c r="H355" s="1"/>
  <c r="E355"/>
  <c r="H354"/>
  <c r="E354"/>
  <c r="H353"/>
  <c r="E353"/>
  <c r="G352"/>
  <c r="H352" s="1"/>
  <c r="E352"/>
  <c r="G351"/>
  <c r="H351" s="1"/>
  <c r="E351"/>
  <c r="G349"/>
  <c r="H349" s="1"/>
  <c r="E349"/>
  <c r="G348"/>
  <c r="H348" s="1"/>
  <c r="E348"/>
  <c r="G347"/>
  <c r="H347" s="1"/>
  <c r="E347"/>
  <c r="G346"/>
  <c r="H346" s="1"/>
  <c r="E346"/>
  <c r="G345"/>
  <c r="H345" s="1"/>
  <c r="E345"/>
  <c r="G344"/>
  <c r="H344" s="1"/>
  <c r="E344"/>
  <c r="G343"/>
  <c r="H343" s="1"/>
  <c r="E343"/>
  <c r="G342"/>
  <c r="H342" s="1"/>
  <c r="E342"/>
  <c r="G341"/>
  <c r="H341" s="1"/>
  <c r="E341"/>
  <c r="G340"/>
  <c r="H340" s="1"/>
  <c r="E340"/>
  <c r="G336"/>
  <c r="H336" s="1"/>
  <c r="E336"/>
  <c r="G335"/>
  <c r="H335" s="1"/>
  <c r="E335"/>
  <c r="G334"/>
  <c r="H334" s="1"/>
  <c r="E334"/>
  <c r="G333"/>
  <c r="H333" s="1"/>
  <c r="E333"/>
  <c r="G332"/>
  <c r="H332" s="1"/>
  <c r="E332"/>
  <c r="G331"/>
  <c r="H331" s="1"/>
  <c r="E331"/>
  <c r="G330"/>
  <c r="H330" s="1"/>
  <c r="E330"/>
  <c r="G329"/>
  <c r="H329" s="1"/>
  <c r="E329"/>
  <c r="G328"/>
  <c r="H328" s="1"/>
  <c r="E328"/>
  <c r="G327"/>
  <c r="H327" s="1"/>
  <c r="E327"/>
  <c r="G326"/>
  <c r="H326" s="1"/>
  <c r="E326"/>
  <c r="G325"/>
  <c r="H325" s="1"/>
  <c r="E325"/>
  <c r="G324"/>
  <c r="H324" s="1"/>
  <c r="E324"/>
  <c r="G323"/>
  <c r="H323" s="1"/>
  <c r="E323"/>
  <c r="G322"/>
  <c r="H322" s="1"/>
  <c r="E322"/>
  <c r="G321"/>
  <c r="H321" s="1"/>
  <c r="E321"/>
  <c r="G320"/>
  <c r="H320" s="1"/>
  <c r="E320"/>
  <c r="G319"/>
  <c r="H319" s="1"/>
  <c r="E319"/>
  <c r="G318"/>
  <c r="H318" s="1"/>
  <c r="E318"/>
  <c r="G314"/>
  <c r="H314" s="1"/>
  <c r="E314"/>
  <c r="G313"/>
  <c r="H313" s="1"/>
  <c r="E313"/>
  <c r="G312"/>
  <c r="H312" s="1"/>
  <c r="E312"/>
  <c r="G311"/>
  <c r="H311" s="1"/>
  <c r="E311"/>
  <c r="G310"/>
  <c r="H310" s="1"/>
  <c r="E310"/>
  <c r="G309"/>
  <c r="H309" s="1"/>
  <c r="E309"/>
  <c r="G308"/>
  <c r="H308" s="1"/>
  <c r="E308"/>
  <c r="G307"/>
  <c r="H307" s="1"/>
  <c r="E307"/>
  <c r="G306"/>
  <c r="H306" s="1"/>
  <c r="E306"/>
  <c r="G305"/>
  <c r="H305" s="1"/>
  <c r="E305"/>
  <c r="G304"/>
  <c r="H304" s="1"/>
  <c r="E304"/>
  <c r="G303"/>
  <c r="H303" s="1"/>
  <c r="E303"/>
  <c r="G302"/>
  <c r="H302" s="1"/>
  <c r="E302"/>
  <c r="G301"/>
  <c r="H301" s="1"/>
  <c r="E301"/>
  <c r="G300"/>
  <c r="H300" s="1"/>
  <c r="E300"/>
  <c r="G299"/>
  <c r="H299" s="1"/>
  <c r="E299"/>
  <c r="G298"/>
  <c r="H298" s="1"/>
  <c r="E298"/>
  <c r="G297"/>
  <c r="H297" s="1"/>
  <c r="E297"/>
  <c r="G296"/>
  <c r="H296" s="1"/>
  <c r="E296"/>
  <c r="G292"/>
  <c r="H292" s="1"/>
  <c r="E292"/>
  <c r="G291"/>
  <c r="H291" s="1"/>
  <c r="E291"/>
  <c r="G290"/>
  <c r="H290" s="1"/>
  <c r="E290"/>
  <c r="G289"/>
  <c r="H289" s="1"/>
  <c r="E289"/>
  <c r="G288"/>
  <c r="H288" s="1"/>
  <c r="E288"/>
  <c r="G287"/>
  <c r="H287" s="1"/>
  <c r="E287"/>
  <c r="G286"/>
  <c r="H286" s="1"/>
  <c r="E286"/>
  <c r="G285"/>
  <c r="H285" s="1"/>
  <c r="E285"/>
  <c r="G284"/>
  <c r="H284" s="1"/>
  <c r="E284"/>
  <c r="G283"/>
  <c r="H283" s="1"/>
  <c r="E283"/>
  <c r="G282"/>
  <c r="H282" s="1"/>
  <c r="E282"/>
  <c r="G281"/>
  <c r="H281" s="1"/>
  <c r="E281"/>
  <c r="G280"/>
  <c r="H280" s="1"/>
  <c r="E280"/>
  <c r="G279"/>
  <c r="H279" s="1"/>
  <c r="E279"/>
  <c r="G278"/>
  <c r="H278" s="1"/>
  <c r="E278"/>
  <c r="G277"/>
  <c r="H277" s="1"/>
  <c r="E277"/>
  <c r="G276"/>
  <c r="H276" s="1"/>
  <c r="E276"/>
  <c r="G275"/>
  <c r="H275" s="1"/>
  <c r="E275"/>
  <c r="G274"/>
  <c r="H274" s="1"/>
  <c r="E274"/>
  <c r="G270"/>
  <c r="H270" s="1"/>
  <c r="E270"/>
  <c r="G269"/>
  <c r="H269" s="1"/>
  <c r="E269"/>
  <c r="G268"/>
  <c r="H268" s="1"/>
  <c r="E268"/>
  <c r="G267"/>
  <c r="H267" s="1"/>
  <c r="E267"/>
  <c r="G266"/>
  <c r="H266" s="1"/>
  <c r="E266"/>
  <c r="G265"/>
  <c r="H265" s="1"/>
  <c r="E265"/>
  <c r="G264"/>
  <c r="H264" s="1"/>
  <c r="E264"/>
  <c r="G263"/>
  <c r="H263" s="1"/>
  <c r="E263"/>
  <c r="G262"/>
  <c r="H262" s="1"/>
  <c r="E262"/>
  <c r="G261"/>
  <c r="H261" s="1"/>
  <c r="E261"/>
  <c r="G260"/>
  <c r="H260" s="1"/>
  <c r="E260"/>
  <c r="G259"/>
  <c r="H259" s="1"/>
  <c r="E259"/>
  <c r="G258"/>
  <c r="H258" s="1"/>
  <c r="E258"/>
  <c r="G257"/>
  <c r="H257" s="1"/>
  <c r="E257"/>
  <c r="G256"/>
  <c r="H256" s="1"/>
  <c r="E256"/>
  <c r="G255"/>
  <c r="H255" s="1"/>
  <c r="E255"/>
  <c r="G254"/>
  <c r="H254" s="1"/>
  <c r="E254"/>
  <c r="G249"/>
  <c r="H249" s="1"/>
  <c r="E249"/>
  <c r="G248"/>
  <c r="H248" s="1"/>
  <c r="E248"/>
  <c r="G247"/>
  <c r="H247" s="1"/>
  <c r="E247"/>
  <c r="G246"/>
  <c r="H246" s="1"/>
  <c r="E246"/>
  <c r="G245"/>
  <c r="H245" s="1"/>
  <c r="E245"/>
  <c r="G244"/>
  <c r="H244" s="1"/>
  <c r="E244"/>
  <c r="G243"/>
  <c r="H243" s="1"/>
  <c r="E243"/>
  <c r="G242"/>
  <c r="H242" s="1"/>
  <c r="E242"/>
  <c r="G241"/>
  <c r="H241" s="1"/>
  <c r="E241"/>
  <c r="G240"/>
  <c r="H240" s="1"/>
  <c r="E240"/>
  <c r="G239"/>
  <c r="H239" s="1"/>
  <c r="E239"/>
  <c r="G238"/>
  <c r="H238" s="1"/>
  <c r="E238"/>
  <c r="G237"/>
  <c r="H237" s="1"/>
  <c r="E237"/>
  <c r="G236"/>
  <c r="H236" s="1"/>
  <c r="E236"/>
  <c r="G235"/>
  <c r="H235" s="1"/>
  <c r="E235"/>
  <c r="G234"/>
  <c r="H234" s="1"/>
  <c r="E234"/>
  <c r="G233"/>
  <c r="H233" s="1"/>
  <c r="E233"/>
  <c r="G229"/>
  <c r="H229" s="1"/>
  <c r="E229"/>
  <c r="G228"/>
  <c r="H228" s="1"/>
  <c r="E228"/>
  <c r="G227"/>
  <c r="H227" s="1"/>
  <c r="E227"/>
  <c r="G226"/>
  <c r="H226" s="1"/>
  <c r="E226"/>
  <c r="G225"/>
  <c r="H225" s="1"/>
  <c r="E225"/>
  <c r="G224"/>
  <c r="H224" s="1"/>
  <c r="E224"/>
  <c r="G223"/>
  <c r="H223" s="1"/>
  <c r="E223"/>
  <c r="G222"/>
  <c r="H222" s="1"/>
  <c r="E222"/>
  <c r="G221"/>
  <c r="H221" s="1"/>
  <c r="E221"/>
  <c r="G220"/>
  <c r="H220" s="1"/>
  <c r="E220"/>
  <c r="G219"/>
  <c r="H219" s="1"/>
  <c r="E219"/>
  <c r="G218"/>
  <c r="H218" s="1"/>
  <c r="E218"/>
  <c r="G217"/>
  <c r="H217" s="1"/>
  <c r="E217"/>
  <c r="G216"/>
  <c r="H216" s="1"/>
  <c r="E216"/>
  <c r="G215"/>
  <c r="H215" s="1"/>
  <c r="E215"/>
  <c r="G214"/>
  <c r="H214" s="1"/>
  <c r="E214"/>
  <c r="G213"/>
  <c r="H213" s="1"/>
  <c r="E213"/>
  <c r="G208"/>
  <c r="H208" s="1"/>
  <c r="E208"/>
  <c r="G207"/>
  <c r="H207" s="1"/>
  <c r="E207"/>
  <c r="G206"/>
  <c r="H206" s="1"/>
  <c r="E206"/>
  <c r="G205"/>
  <c r="H205" s="1"/>
  <c r="E205"/>
  <c r="G204"/>
  <c r="H204" s="1"/>
  <c r="E204"/>
  <c r="G203"/>
  <c r="H203" s="1"/>
  <c r="E203"/>
  <c r="G202"/>
  <c r="H202" s="1"/>
  <c r="E202"/>
  <c r="G201"/>
  <c r="H201" s="1"/>
  <c r="E201"/>
  <c r="G200"/>
  <c r="H200" s="1"/>
  <c r="E200"/>
  <c r="G199"/>
  <c r="H199" s="1"/>
  <c r="E199"/>
  <c r="G198"/>
  <c r="H198" s="1"/>
  <c r="E198"/>
  <c r="G197"/>
  <c r="H197" s="1"/>
  <c r="E197"/>
  <c r="G196"/>
  <c r="H196" s="1"/>
  <c r="E196"/>
  <c r="G195"/>
  <c r="H195" s="1"/>
  <c r="E195"/>
  <c r="G194"/>
  <c r="H194" s="1"/>
  <c r="E194"/>
  <c r="G193"/>
  <c r="H193" s="1"/>
  <c r="E193"/>
  <c r="G192"/>
  <c r="H192" s="1"/>
  <c r="E192"/>
  <c r="G187"/>
  <c r="H187" s="1"/>
  <c r="E187"/>
  <c r="G186"/>
  <c r="H186" s="1"/>
  <c r="E186"/>
  <c r="G185"/>
  <c r="H185" s="1"/>
  <c r="E185"/>
  <c r="G184"/>
  <c r="H184" s="1"/>
  <c r="E184"/>
  <c r="G183"/>
  <c r="H183" s="1"/>
  <c r="E183"/>
  <c r="G182"/>
  <c r="H182" s="1"/>
  <c r="E182"/>
  <c r="G181"/>
  <c r="H181" s="1"/>
  <c r="E181"/>
  <c r="G180"/>
  <c r="H180" s="1"/>
  <c r="E180"/>
  <c r="G179"/>
  <c r="H179" s="1"/>
  <c r="E179"/>
  <c r="G178"/>
  <c r="H178" s="1"/>
  <c r="E178"/>
  <c r="G177"/>
  <c r="H177" s="1"/>
  <c r="E177"/>
  <c r="G176"/>
  <c r="H176" s="1"/>
  <c r="E176"/>
  <c r="G175"/>
  <c r="H175" s="1"/>
  <c r="E175"/>
  <c r="G174"/>
  <c r="H174" s="1"/>
  <c r="E174"/>
  <c r="G173"/>
  <c r="H173" s="1"/>
  <c r="E173"/>
  <c r="G172"/>
  <c r="H172" s="1"/>
  <c r="E172"/>
  <c r="G171"/>
  <c r="H171" s="1"/>
  <c r="E171"/>
  <c r="G167"/>
  <c r="H167" s="1"/>
  <c r="E167"/>
  <c r="G166"/>
  <c r="H166" s="1"/>
  <c r="E166"/>
  <c r="G165"/>
  <c r="H165" s="1"/>
  <c r="E165"/>
  <c r="G164"/>
  <c r="H164" s="1"/>
  <c r="E164"/>
  <c r="G163"/>
  <c r="H163" s="1"/>
  <c r="E163"/>
  <c r="G162"/>
  <c r="H162" s="1"/>
  <c r="E162"/>
  <c r="G161"/>
  <c r="H161" s="1"/>
  <c r="E161"/>
  <c r="G160"/>
  <c r="H160" s="1"/>
  <c r="E160"/>
  <c r="G159"/>
  <c r="H159" s="1"/>
  <c r="E159"/>
  <c r="G158"/>
  <c r="H158" s="1"/>
  <c r="E158"/>
  <c r="G157"/>
  <c r="H157" s="1"/>
  <c r="E157"/>
  <c r="G156"/>
  <c r="H156" s="1"/>
  <c r="E156"/>
  <c r="G155"/>
  <c r="H155" s="1"/>
  <c r="E155"/>
  <c r="G154"/>
  <c r="H154" s="1"/>
  <c r="E154"/>
  <c r="G153"/>
  <c r="H153" s="1"/>
  <c r="E153"/>
  <c r="G152"/>
  <c r="H152" s="1"/>
  <c r="E152"/>
  <c r="G151"/>
  <c r="H151" s="1"/>
  <c r="E151"/>
  <c r="G147"/>
  <c r="H147" s="1"/>
  <c r="E147"/>
  <c r="G146"/>
  <c r="H146" s="1"/>
  <c r="E146"/>
  <c r="G145"/>
  <c r="H145" s="1"/>
  <c r="E145"/>
  <c r="G143"/>
  <c r="H143" s="1"/>
  <c r="E143"/>
  <c r="G142"/>
  <c r="H142" s="1"/>
  <c r="E142"/>
  <c r="G141"/>
  <c r="H141" s="1"/>
  <c r="E141"/>
  <c r="G140"/>
  <c r="H140" s="1"/>
  <c r="E140"/>
  <c r="G139"/>
  <c r="H139" s="1"/>
  <c r="E139"/>
  <c r="G138"/>
  <c r="H138" s="1"/>
  <c r="E138"/>
  <c r="G137"/>
  <c r="H137" s="1"/>
  <c r="E137"/>
  <c r="G136"/>
  <c r="H136" s="1"/>
  <c r="E136"/>
  <c r="G135"/>
  <c r="H135" s="1"/>
  <c r="E135"/>
  <c r="G134"/>
  <c r="H134" s="1"/>
  <c r="E134"/>
  <c r="G133"/>
  <c r="H133" s="1"/>
  <c r="E133"/>
  <c r="G132"/>
  <c r="H132" s="1"/>
  <c r="E132"/>
  <c r="G131"/>
  <c r="H131" s="1"/>
  <c r="E131"/>
  <c r="G124"/>
  <c r="H124" s="1"/>
  <c r="E124"/>
  <c r="G123"/>
  <c r="H123" s="1"/>
  <c r="E123"/>
  <c r="G120"/>
  <c r="H120" s="1"/>
  <c r="E120"/>
  <c r="G119"/>
  <c r="H119" s="1"/>
  <c r="E119"/>
  <c r="G118"/>
  <c r="H118" s="1"/>
  <c r="E118"/>
  <c r="E117"/>
  <c r="G116"/>
  <c r="H116" s="1"/>
  <c r="E116"/>
  <c r="G108"/>
  <c r="H108" s="1"/>
  <c r="E108"/>
  <c r="G105"/>
  <c r="H105" s="1"/>
  <c r="E105"/>
  <c r="G104"/>
  <c r="H104" s="1"/>
  <c r="E104"/>
  <c r="G101"/>
  <c r="H101" s="1"/>
  <c r="E101"/>
  <c r="G100"/>
  <c r="H100" s="1"/>
  <c r="E100"/>
  <c r="G99"/>
  <c r="H99" s="1"/>
  <c r="E99"/>
  <c r="G98"/>
  <c r="H98" s="1"/>
  <c r="E98"/>
  <c r="G97"/>
  <c r="H97" s="1"/>
  <c r="E97"/>
  <c r="G96"/>
  <c r="H96" s="1"/>
  <c r="E96"/>
  <c r="G95"/>
  <c r="H95" s="1"/>
  <c r="E95"/>
  <c r="G94"/>
  <c r="H94" s="1"/>
  <c r="E94"/>
  <c r="G93"/>
  <c r="H93" s="1"/>
  <c r="E93"/>
  <c r="G89"/>
  <c r="H89" s="1"/>
  <c r="E89"/>
  <c r="G88"/>
  <c r="H88" s="1"/>
  <c r="E88"/>
  <c r="G87"/>
  <c r="H87" s="1"/>
  <c r="E87"/>
  <c r="G86"/>
  <c r="H86" s="1"/>
  <c r="E86"/>
  <c r="G85"/>
  <c r="H85" s="1"/>
  <c r="E85"/>
  <c r="G84"/>
  <c r="H84" s="1"/>
  <c r="E84"/>
  <c r="G83"/>
  <c r="H83" s="1"/>
  <c r="E83"/>
  <c r="G82"/>
  <c r="H82" s="1"/>
  <c r="E82"/>
  <c r="G81"/>
  <c r="H81" s="1"/>
  <c r="E81"/>
  <c r="G80"/>
  <c r="H80" s="1"/>
  <c r="E80"/>
  <c r="G79"/>
  <c r="H79" s="1"/>
  <c r="E79"/>
  <c r="G78"/>
  <c r="H78" s="1"/>
  <c r="E78"/>
  <c r="G77"/>
  <c r="H77" s="1"/>
  <c r="E77"/>
  <c r="G76"/>
  <c r="H76" s="1"/>
  <c r="E76"/>
  <c r="G75"/>
  <c r="H75" s="1"/>
  <c r="E75"/>
  <c r="G71"/>
  <c r="H71" s="1"/>
  <c r="E71"/>
  <c r="G66"/>
  <c r="H66" s="1"/>
  <c r="E66"/>
  <c r="G64"/>
  <c r="H64" s="1"/>
  <c r="E64"/>
  <c r="G63"/>
  <c r="H63" s="1"/>
  <c r="E63"/>
  <c r="G62"/>
  <c r="H62" s="1"/>
  <c r="E62"/>
  <c r="G61"/>
  <c r="H61" s="1"/>
  <c r="E61"/>
  <c r="G60"/>
  <c r="H60" s="1"/>
  <c r="E60"/>
  <c r="G59"/>
  <c r="H59" s="1"/>
  <c r="E59"/>
  <c r="G58"/>
  <c r="H58" s="1"/>
  <c r="E58"/>
  <c r="G57"/>
  <c r="H57" s="1"/>
  <c r="E57"/>
  <c r="G56"/>
  <c r="H56" s="1"/>
  <c r="E56"/>
  <c r="G48"/>
  <c r="H48" s="1"/>
  <c r="E48"/>
  <c r="G45"/>
  <c r="H45" s="1"/>
  <c r="E45"/>
  <c r="G44"/>
  <c r="H44" s="1"/>
  <c r="E44"/>
  <c r="G43"/>
  <c r="H43" s="1"/>
  <c r="E43"/>
  <c r="G42"/>
  <c r="H42" s="1"/>
  <c r="E42"/>
  <c r="G41"/>
  <c r="H41" s="1"/>
  <c r="E41"/>
  <c r="G40"/>
  <c r="H40" s="1"/>
  <c r="E40"/>
  <c r="G39"/>
  <c r="H39" s="1"/>
  <c r="E39"/>
  <c r="G38"/>
  <c r="H38" s="1"/>
  <c r="E38"/>
  <c r="G25"/>
  <c r="H25" s="1"/>
  <c r="E25"/>
  <c r="G24"/>
  <c r="H24" s="1"/>
  <c r="E24"/>
  <c r="G23"/>
  <c r="H23" s="1"/>
  <c r="E23"/>
  <c r="G22"/>
  <c r="H22" s="1"/>
  <c r="E22"/>
  <c r="G21"/>
  <c r="H21" s="1"/>
  <c r="E21"/>
  <c r="G20"/>
  <c r="H20" s="1"/>
  <c r="E20"/>
  <c r="P3" i="17595" l="1"/>
  <c r="Q21"/>
  <c r="Q22"/>
  <c r="Q20"/>
  <c r="S634" i="12"/>
  <c r="P14" i="17595"/>
  <c r="P13"/>
  <c r="P12"/>
  <c r="S642" i="12"/>
  <c r="S499"/>
  <c r="S494"/>
  <c r="P5" i="17595"/>
  <c r="P4"/>
  <c r="I384" i="17593"/>
  <c r="I385"/>
  <c r="I386"/>
  <c r="I387"/>
  <c r="I388"/>
  <c r="I389"/>
  <c r="I390"/>
  <c r="I391"/>
  <c r="I392"/>
  <c r="I393"/>
  <c r="I394"/>
  <c r="I395"/>
  <c r="I396"/>
  <c r="I397"/>
  <c r="I398"/>
  <c r="I399"/>
  <c r="I400"/>
  <c r="I404"/>
  <c r="I405"/>
  <c r="I406"/>
  <c r="I407"/>
  <c r="I408"/>
  <c r="I409"/>
  <c r="I410"/>
  <c r="I411"/>
  <c r="I412"/>
  <c r="I413"/>
  <c r="I415"/>
  <c r="I416"/>
  <c r="I419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4"/>
  <c r="I445"/>
  <c r="I446"/>
  <c r="I447"/>
  <c r="I448"/>
  <c r="I449"/>
  <c r="I450"/>
  <c r="I451"/>
  <c r="I452"/>
  <c r="I453"/>
  <c r="I454"/>
  <c r="I455"/>
  <c r="I456"/>
  <c r="I457"/>
  <c r="I458"/>
  <c r="I459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3"/>
  <c r="I484"/>
  <c r="I485"/>
  <c r="I486"/>
  <c r="I487"/>
  <c r="I488"/>
  <c r="I489"/>
  <c r="I490"/>
  <c r="I491"/>
  <c r="I492"/>
  <c r="I493"/>
  <c r="I494"/>
  <c r="I498"/>
  <c r="I499"/>
  <c r="I500"/>
  <c r="I501"/>
  <c r="I502"/>
  <c r="I503"/>
  <c r="I504"/>
  <c r="I505"/>
  <c r="I508"/>
  <c r="I509"/>
  <c r="I515"/>
  <c r="I516"/>
  <c r="I519"/>
  <c r="I520"/>
  <c r="I521"/>
  <c r="I522"/>
  <c r="I523"/>
  <c r="I524"/>
  <c r="I525"/>
  <c r="I526"/>
  <c r="I527"/>
  <c r="I528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52"/>
  <c r="I553"/>
  <c r="I554"/>
  <c r="I555"/>
  <c r="I556"/>
  <c r="I557"/>
  <c r="I558"/>
  <c r="I559"/>
  <c r="I560"/>
  <c r="I561"/>
  <c r="I562"/>
  <c r="I563"/>
  <c r="I567"/>
  <c r="I568"/>
  <c r="I569"/>
  <c r="I570"/>
  <c r="I571"/>
  <c r="I572"/>
  <c r="I573"/>
  <c r="I574"/>
  <c r="I575"/>
  <c r="I576"/>
  <c r="I577"/>
  <c r="I578"/>
  <c r="I579"/>
  <c r="I580"/>
  <c r="I581"/>
  <c r="I585"/>
  <c r="I586"/>
  <c r="I587"/>
  <c r="I588"/>
  <c r="I589"/>
  <c r="I590"/>
  <c r="I591"/>
  <c r="I592"/>
  <c r="I593"/>
  <c r="I594"/>
  <c r="I595"/>
  <c r="I596"/>
  <c r="I597"/>
  <c r="I598"/>
  <c r="I599"/>
  <c r="I603"/>
  <c r="I604"/>
  <c r="I605"/>
  <c r="I606"/>
  <c r="I607"/>
  <c r="I608"/>
  <c r="I609"/>
  <c r="I610"/>
  <c r="I611"/>
  <c r="I612"/>
  <c r="I613"/>
  <c r="I614"/>
  <c r="I615"/>
  <c r="I616"/>
  <c r="I617"/>
  <c r="I618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3"/>
  <c r="I664"/>
  <c r="I665"/>
  <c r="I666"/>
  <c r="I667"/>
  <c r="I668"/>
  <c r="I669"/>
  <c r="I670"/>
  <c r="I671"/>
  <c r="I672"/>
  <c r="I673"/>
  <c r="I674"/>
  <c r="I678"/>
  <c r="I679"/>
  <c r="I680"/>
  <c r="I681"/>
  <c r="I682"/>
  <c r="I683"/>
  <c r="I684"/>
  <c r="I685"/>
  <c r="I686"/>
  <c r="I687"/>
  <c r="I688"/>
  <c r="I692"/>
  <c r="I693"/>
  <c r="I694"/>
  <c r="I695"/>
  <c r="I696"/>
  <c r="I697"/>
  <c r="I698"/>
  <c r="I699"/>
  <c r="I700"/>
  <c r="I701"/>
  <c r="I702"/>
  <c r="I703"/>
  <c r="I98"/>
  <c r="I177"/>
  <c r="I48"/>
  <c r="I322"/>
  <c r="I79"/>
  <c r="I364"/>
  <c r="I38"/>
  <c r="I63"/>
  <c r="I87"/>
  <c r="I166"/>
  <c r="I235"/>
  <c r="I236"/>
  <c r="I239"/>
  <c r="I240"/>
  <c r="I243"/>
  <c r="I244"/>
  <c r="I247"/>
  <c r="I248"/>
  <c r="I255"/>
  <c r="I256"/>
  <c r="I259"/>
  <c r="I260"/>
  <c r="I263"/>
  <c r="I264"/>
  <c r="I267"/>
  <c r="I268"/>
  <c r="I274"/>
  <c r="I275"/>
  <c r="I330"/>
  <c r="I372"/>
  <c r="I22"/>
  <c r="G4" i="1028" s="1"/>
  <c r="L55" i="12" s="1"/>
  <c r="I42" i="17593"/>
  <c r="I59"/>
  <c r="I75"/>
  <c r="I76"/>
  <c r="I83"/>
  <c r="I94"/>
  <c r="I95"/>
  <c r="I104"/>
  <c r="I173"/>
  <c r="I186"/>
  <c r="I215"/>
  <c r="I219"/>
  <c r="I318"/>
  <c r="I326"/>
  <c r="I368"/>
  <c r="I376"/>
  <c r="I116"/>
  <c r="I704"/>
  <c r="I78"/>
  <c r="I20"/>
  <c r="G2" i="1028" s="1"/>
  <c r="L53" i="12" s="1"/>
  <c r="I24" i="17593"/>
  <c r="F6" i="1028" s="1"/>
  <c r="L42" i="12" s="1"/>
  <c r="I40" i="17593"/>
  <c r="I44"/>
  <c r="I57"/>
  <c r="I61"/>
  <c r="I66"/>
  <c r="I77"/>
  <c r="I81"/>
  <c r="I85"/>
  <c r="I89"/>
  <c r="I96"/>
  <c r="I100"/>
  <c r="I108"/>
  <c r="J17" i="1028" s="1"/>
  <c r="I171" i="17593"/>
  <c r="I175"/>
  <c r="I178"/>
  <c r="I203"/>
  <c r="I213"/>
  <c r="I216"/>
  <c r="I217"/>
  <c r="I220"/>
  <c r="I221"/>
  <c r="I234"/>
  <c r="I238"/>
  <c r="I242"/>
  <c r="I246"/>
  <c r="I254"/>
  <c r="I258"/>
  <c r="I262"/>
  <c r="I266"/>
  <c r="I270"/>
  <c r="I289"/>
  <c r="S17" i="1028" s="1"/>
  <c r="L308" i="12" s="1"/>
  <c r="I290" i="17593"/>
  <c r="I291"/>
  <c r="I292"/>
  <c r="S21" i="1028" s="1"/>
  <c r="I296" i="17593"/>
  <c r="I297"/>
  <c r="I298"/>
  <c r="I299"/>
  <c r="I300"/>
  <c r="I301"/>
  <c r="I302"/>
  <c r="I303"/>
  <c r="I304"/>
  <c r="I305"/>
  <c r="I306"/>
  <c r="I307"/>
  <c r="I308"/>
  <c r="I320"/>
  <c r="I324"/>
  <c r="I328"/>
  <c r="I333"/>
  <c r="I362"/>
  <c r="I366"/>
  <c r="I370"/>
  <c r="I374"/>
  <c r="I507"/>
  <c r="I514"/>
  <c r="I518"/>
  <c r="I172"/>
  <c r="I705"/>
  <c r="I23"/>
  <c r="G5" i="1028" s="1"/>
  <c r="L58" i="12" s="1"/>
  <c r="I39" i="17593"/>
  <c r="I45"/>
  <c r="I58"/>
  <c r="I60"/>
  <c r="I64"/>
  <c r="I71"/>
  <c r="H17" i="1028" s="1"/>
  <c r="I82" i="17593"/>
  <c r="I86"/>
  <c r="I88"/>
  <c r="I93"/>
  <c r="I97"/>
  <c r="I101"/>
  <c r="I105"/>
  <c r="I167"/>
  <c r="I174"/>
  <c r="I176"/>
  <c r="I319"/>
  <c r="I321"/>
  <c r="I323"/>
  <c r="I325"/>
  <c r="I327"/>
  <c r="I329"/>
  <c r="I363"/>
  <c r="I365"/>
  <c r="I367"/>
  <c r="I369"/>
  <c r="I371"/>
  <c r="I373"/>
  <c r="I375"/>
  <c r="I377"/>
  <c r="I21"/>
  <c r="F3" i="1028" s="1"/>
  <c r="L37" i="12" s="1"/>
  <c r="I25" i="17593"/>
  <c r="G7" i="1028" s="1"/>
  <c r="L60" i="12" s="1"/>
  <c r="I41" i="17593"/>
  <c r="I43"/>
  <c r="I56"/>
  <c r="I62"/>
  <c r="I80"/>
  <c r="I84"/>
  <c r="I99"/>
  <c r="I165"/>
  <c r="I118"/>
  <c r="I119"/>
  <c r="I120"/>
  <c r="I123"/>
  <c r="I124"/>
  <c r="I131"/>
  <c r="I132"/>
  <c r="I133"/>
  <c r="I134"/>
  <c r="I135"/>
  <c r="I136"/>
  <c r="I137"/>
  <c r="I138"/>
  <c r="I139"/>
  <c r="I140"/>
  <c r="I141"/>
  <c r="I142"/>
  <c r="I143"/>
  <c r="I145"/>
  <c r="I146"/>
  <c r="I147"/>
  <c r="I151"/>
  <c r="I152"/>
  <c r="I153"/>
  <c r="I154"/>
  <c r="I155"/>
  <c r="I156"/>
  <c r="I157"/>
  <c r="I158"/>
  <c r="I159"/>
  <c r="I160"/>
  <c r="I161"/>
  <c r="I162"/>
  <c r="I163"/>
  <c r="I179"/>
  <c r="I214"/>
  <c r="I218"/>
  <c r="I233"/>
  <c r="I237"/>
  <c r="I241"/>
  <c r="I245"/>
  <c r="I249"/>
  <c r="I257"/>
  <c r="I261"/>
  <c r="I265"/>
  <c r="I269"/>
  <c r="I276"/>
  <c r="I277"/>
  <c r="I278"/>
  <c r="I279"/>
  <c r="I280"/>
  <c r="I281"/>
  <c r="I282"/>
  <c r="I283"/>
  <c r="I284"/>
  <c r="I285"/>
  <c r="I286"/>
  <c r="I311"/>
  <c r="I340"/>
  <c r="I341"/>
  <c r="I342"/>
  <c r="I343"/>
  <c r="I344"/>
  <c r="I345"/>
  <c r="I346"/>
  <c r="I347"/>
  <c r="I348"/>
  <c r="I349"/>
  <c r="I351"/>
  <c r="I352"/>
  <c r="I355"/>
  <c r="I506"/>
  <c r="I510"/>
  <c r="I517"/>
  <c r="F2" i="1028"/>
  <c r="L36" i="12" s="1"/>
  <c r="F5" i="1028"/>
  <c r="L41" i="12" s="1"/>
  <c r="I193" i="17593"/>
  <c r="O3" i="1028" s="1"/>
  <c r="L200" i="12" s="1"/>
  <c r="I195" i="17593"/>
  <c r="O5" i="1028" s="1"/>
  <c r="L204" i="12" s="1"/>
  <c r="I197" i="17593"/>
  <c r="I199"/>
  <c r="I223"/>
  <c r="I228"/>
  <c r="I192"/>
  <c r="I194"/>
  <c r="O4" i="1028" s="1"/>
  <c r="L201" i="12" s="1"/>
  <c r="I196" i="17593"/>
  <c r="I198"/>
  <c r="I207"/>
  <c r="I224"/>
  <c r="I227"/>
  <c r="H12" i="1028"/>
  <c r="L83" i="12" s="1"/>
  <c r="G6" i="1028" l="1"/>
  <c r="L59" i="12" s="1"/>
  <c r="F4" i="1028"/>
  <c r="L38" i="12" s="1"/>
  <c r="Q3" i="17595"/>
  <c r="Q5"/>
  <c r="Q14"/>
  <c r="Q13"/>
  <c r="Q12"/>
  <c r="Q4"/>
  <c r="T2" i="1028"/>
  <c r="L309" i="12" s="1"/>
  <c r="F7" i="1028"/>
  <c r="L43" i="12" s="1"/>
  <c r="T3" i="1028"/>
  <c r="L310" i="12" s="1"/>
  <c r="T4" i="1028" s="1"/>
  <c r="L311" i="12" s="1"/>
  <c r="T5" i="1028" s="1"/>
  <c r="L314" i="12" s="1"/>
  <c r="T6" i="1028" s="1"/>
  <c r="L315" i="12" s="1"/>
  <c r="T7" i="1028" s="1"/>
  <c r="L316" i="12" s="1"/>
  <c r="T8" i="1028" s="1"/>
  <c r="L317" i="12" s="1"/>
  <c r="T9" i="1028" s="1"/>
  <c r="L318" i="12" s="1"/>
  <c r="T10" i="1028" s="1"/>
  <c r="L319" i="12" s="1"/>
  <c r="T11" i="1028" s="1"/>
  <c r="L320" i="12" s="1"/>
  <c r="T12" i="1028" s="1"/>
  <c r="L321" i="12" s="1"/>
  <c r="T17" i="1028" s="1"/>
  <c r="L327" i="12" s="1"/>
  <c r="N17" i="1028" s="1"/>
  <c r="L198" i="12" s="1"/>
  <c r="M17" i="1028" s="1"/>
  <c r="L179" i="12" s="1"/>
  <c r="M18" i="1028" s="1"/>
  <c r="L180" i="12" s="1"/>
  <c r="L17" i="1028" s="1"/>
  <c r="L161" i="12" s="1"/>
  <c r="L18" i="1028" s="1"/>
  <c r="L157" i="12" s="1"/>
  <c r="I13" i="1028" s="1"/>
  <c r="L101" i="12" s="1"/>
  <c r="I14" i="1028" s="1"/>
  <c r="L102" i="12" s="1"/>
  <c r="I15" i="1028" s="1"/>
  <c r="L103" i="12" s="1"/>
  <c r="I16" i="1028" s="1"/>
  <c r="L104" i="12" s="1"/>
  <c r="J13" i="1028" s="1"/>
  <c r="L118" i="12" s="1"/>
  <c r="J14" i="1028" s="1"/>
  <c r="L119" i="12" s="1"/>
  <c r="K13" i="1028" s="1"/>
  <c r="L135" i="12" s="1"/>
  <c r="K14" i="1028" s="1"/>
  <c r="L136" i="12" s="1"/>
  <c r="L13" i="1028" s="1"/>
  <c r="L153" i="12" s="1"/>
  <c r="L14" i="1028" s="1"/>
  <c r="L154" i="12" s="1"/>
  <c r="L16" i="1028" s="1"/>
  <c r="L156" i="12" s="1"/>
  <c r="M13" i="1028" s="1"/>
  <c r="L175" i="12" s="1"/>
  <c r="M14" i="1028" s="1"/>
  <c r="L176" i="12" s="1"/>
  <c r="M16" i="1028" s="1"/>
  <c r="L178" i="12" s="1"/>
  <c r="O13" i="1028" s="1"/>
  <c r="L212" i="12" s="1"/>
  <c r="G3" i="1028"/>
  <c r="L54" i="12" s="1"/>
  <c r="S20" i="1028"/>
  <c r="S19" s="1"/>
  <c r="H10"/>
  <c r="L81" i="12" s="1"/>
  <c r="H9" i="1028" s="1"/>
  <c r="L80" i="12" s="1"/>
  <c r="H8" i="1028" s="1"/>
  <c r="L79" i="12" s="1"/>
  <c r="H7" i="1028" s="1"/>
  <c r="L78" i="12" s="1"/>
  <c r="H6" i="1028" s="1"/>
  <c r="L77" i="12" s="1"/>
  <c r="H5" i="1028" s="1"/>
  <c r="L76" i="12" s="1"/>
  <c r="H4" i="1028" s="1"/>
  <c r="L73" i="12" s="1"/>
  <c r="H3" i="1028" s="1"/>
  <c r="L72" i="12" s="1"/>
  <c r="H2" i="1028" s="1"/>
  <c r="L71" i="12" s="1"/>
  <c r="I12" i="1028" s="1"/>
  <c r="L100" i="12" s="1"/>
  <c r="I11" i="1028" s="1"/>
  <c r="L99" i="12" s="1"/>
  <c r="I10" i="1028" s="1"/>
  <c r="L98" i="12" s="1"/>
  <c r="I9" i="1028" s="1"/>
  <c r="L97" i="12" s="1"/>
  <c r="I8" i="1028" s="1"/>
  <c r="L96" i="12" s="1"/>
  <c r="I7" i="1028" s="1"/>
  <c r="L95" i="12" s="1"/>
  <c r="I6" i="1028" s="1"/>
  <c r="L94" i="12" s="1"/>
  <c r="I5" i="1028" s="1"/>
  <c r="L93" i="12" s="1"/>
  <c r="I4" i="1028" s="1"/>
  <c r="L90" i="12" s="1"/>
  <c r="I3" i="1028" s="1"/>
  <c r="L89" i="12" s="1"/>
  <c r="I2" i="1028" s="1"/>
  <c r="L88" i="12" s="1"/>
  <c r="J10" i="1028" s="1"/>
  <c r="L115" i="12" s="1"/>
  <c r="J9" i="1028" s="1"/>
  <c r="L114" i="12" s="1"/>
  <c r="J8" i="1028" s="1"/>
  <c r="L113" i="12" s="1"/>
  <c r="J7" i="1028" s="1"/>
  <c r="L112" i="12" s="1"/>
  <c r="J6" i="1028" s="1"/>
  <c r="L111" i="12" s="1"/>
  <c r="J5" i="1028" s="1"/>
  <c r="L110" i="12" s="1"/>
  <c r="J4" i="1028" s="1"/>
  <c r="L107" i="12" s="1"/>
  <c r="J3" i="1028" s="1"/>
  <c r="L106" i="12" s="1"/>
  <c r="J2" i="1028" s="1"/>
  <c r="L105" i="12" s="1"/>
  <c r="K10" i="1028" s="1"/>
  <c r="L132" i="12" s="1"/>
  <c r="K9" i="1028" s="1"/>
  <c r="L131" i="12" s="1"/>
  <c r="K8" i="1028" s="1"/>
  <c r="L130" i="12" s="1"/>
  <c r="K6" i="1028" s="1"/>
  <c r="L128" i="12" s="1"/>
  <c r="L12" i="1028" s="1"/>
  <c r="L152" i="12" s="1"/>
  <c r="L11" i="1028" s="1"/>
  <c r="L151" i="12" s="1"/>
  <c r="L10" i="1028" s="1"/>
  <c r="L150" i="12" s="1"/>
  <c r="L9" i="1028" s="1"/>
  <c r="L149" i="12" s="1"/>
  <c r="L8" i="1028" s="1"/>
  <c r="L148" i="12" s="1"/>
  <c r="L7" i="1028" s="1"/>
  <c r="L147" i="12" s="1"/>
  <c r="L6" i="1028" s="1"/>
  <c r="L146" i="12" s="1"/>
  <c r="L5" i="1028" s="1"/>
  <c r="L145" i="12" s="1"/>
  <c r="L4" i="1028" s="1"/>
  <c r="L142" i="12" s="1"/>
  <c r="L3" i="1028" s="1"/>
  <c r="L141" i="12" s="1"/>
  <c r="L2" i="1028" s="1"/>
  <c r="L140" i="12" s="1"/>
  <c r="M12" i="1028" s="1"/>
  <c r="L174" i="12" s="1"/>
  <c r="M11" i="1028" s="1"/>
  <c r="L173" i="12" s="1"/>
  <c r="M10" i="1028" s="1"/>
  <c r="L172" i="12" s="1"/>
  <c r="M9" i="1028" s="1"/>
  <c r="L171" i="12" s="1"/>
  <c r="M8" i="1028" s="1"/>
  <c r="L170" i="12" s="1"/>
  <c r="M7" i="1028" s="1"/>
  <c r="L169" i="12" s="1"/>
  <c r="M6" i="1028" s="1"/>
  <c r="L168" i="12" s="1"/>
  <c r="M5" i="1028" s="1"/>
  <c r="L167" i="12" s="1"/>
  <c r="M4" i="1028" s="1"/>
  <c r="L164" i="12" s="1"/>
  <c r="M3" i="1028" s="1"/>
  <c r="L163" i="12" s="1"/>
  <c r="M2" i="1028" s="1"/>
  <c r="L162" i="12" s="1"/>
  <c r="N2" i="1028" s="1"/>
  <c r="L181" i="12" s="1"/>
  <c r="N3" i="1028" s="1"/>
  <c r="L182" i="12" s="1"/>
  <c r="N4" i="1028" s="1"/>
  <c r="L183" i="12" s="1"/>
  <c r="N5" i="1028" s="1"/>
  <c r="L186" i="12" s="1"/>
  <c r="N6" i="1028" s="1"/>
  <c r="L187" i="12" s="1"/>
  <c r="N7" i="1028" s="1"/>
  <c r="L188" i="12" s="1"/>
  <c r="N8" i="1028" s="1"/>
  <c r="L189" i="12" s="1"/>
  <c r="N9" i="1028" s="1"/>
  <c r="L190" i="12" s="1"/>
  <c r="N10" i="1028" s="1"/>
  <c r="L191" i="12" s="1"/>
  <c r="O2" i="1028" s="1"/>
  <c r="L199" i="12" s="1"/>
  <c r="O6" i="1028"/>
  <c r="L205" i="12" s="1"/>
  <c r="O7" i="1028" s="1"/>
  <c r="L206" i="12" s="1"/>
  <c r="O8" i="1028"/>
  <c r="L207" i="12" s="1"/>
  <c r="O9" i="1028" s="1"/>
  <c r="L208" i="12" s="1"/>
  <c r="O17" i="1028" s="1"/>
  <c r="L216" i="12" s="1"/>
  <c r="P2" i="1028" s="1"/>
  <c r="L217" i="12" s="1"/>
  <c r="P3" i="1028" s="1"/>
  <c r="L218" i="12" s="1"/>
  <c r="P4" i="1028" s="1"/>
  <c r="L219" i="12" s="1"/>
  <c r="P5" i="1028" s="1"/>
  <c r="L222" i="12" s="1"/>
  <c r="P6" i="1028" s="1"/>
  <c r="L223" i="12" s="1"/>
  <c r="P7" i="1028" s="1"/>
  <c r="L224" i="12" s="1"/>
  <c r="P8" i="1028" s="1"/>
  <c r="L225" i="12" s="1"/>
  <c r="P9" i="1028" s="1"/>
  <c r="L226" i="12" s="1"/>
  <c r="P10" i="1028" s="1"/>
  <c r="L227" i="12" s="1"/>
  <c r="P12" i="1028" s="1"/>
  <c r="L229" i="12" s="1"/>
  <c r="P17" i="1028" s="1"/>
  <c r="L234" i="12" s="1"/>
  <c r="Q2" i="1028" s="1"/>
  <c r="L254" i="12" s="1"/>
  <c r="Q3" i="1028" s="1"/>
  <c r="L255" i="12" s="1"/>
  <c r="Q4" i="1028" s="1"/>
  <c r="L256" i="12" s="1"/>
  <c r="Q5" i="1028" s="1"/>
  <c r="L259" i="12" s="1"/>
  <c r="Q6" i="1028" s="1"/>
  <c r="L260" i="12" s="1"/>
  <c r="Q7" i="1028" s="1"/>
  <c r="L261" i="12" s="1"/>
  <c r="Q8" i="1028" s="1"/>
  <c r="L262" i="12" s="1"/>
  <c r="Q9" i="1028" s="1"/>
  <c r="L263" i="12" s="1"/>
  <c r="Q10" i="1028" s="1"/>
  <c r="L264" i="12" s="1"/>
  <c r="Q11" i="1028" s="1"/>
  <c r="L265" i="12" s="1"/>
  <c r="Q12" i="1028" s="1"/>
  <c r="L266" i="12" s="1"/>
  <c r="Q17" i="1028" s="1"/>
  <c r="L271" i="12" s="1"/>
  <c r="R2" i="1028" s="1"/>
  <c r="L272" i="12" s="1"/>
  <c r="R3" i="1028" s="1"/>
  <c r="L273" i="12" s="1"/>
  <c r="R4" i="1028" s="1"/>
  <c r="L274" i="12" s="1"/>
  <c r="R5" i="1028" s="1"/>
  <c r="L277" i="12" s="1"/>
  <c r="R6" i="1028" s="1"/>
  <c r="L278" i="12" s="1"/>
  <c r="R7" i="1028" s="1"/>
  <c r="L279" i="12" s="1"/>
  <c r="R8" i="1028" s="1"/>
  <c r="L280" i="12" s="1"/>
  <c r="R9" i="1028" s="1"/>
  <c r="L281" i="12" s="1"/>
  <c r="R10" i="1028" s="1"/>
  <c r="L282" i="12" s="1"/>
  <c r="R11" i="1028" s="1"/>
  <c r="L283" i="12" s="1"/>
  <c r="R12" i="1028" s="1"/>
  <c r="L284" i="12" s="1"/>
  <c r="R17" i="1028" s="1"/>
  <c r="L289" i="12" s="1"/>
  <c r="R18" i="1028" s="1"/>
  <c r="L290" i="12" s="1"/>
  <c r="S2" i="1028" s="1"/>
  <c r="L291" i="12" s="1"/>
  <c r="S3" i="1028" s="1"/>
  <c r="L292" i="12" s="1"/>
  <c r="S4" i="1028" s="1"/>
  <c r="L293" i="12" s="1"/>
  <c r="S5" i="1028" s="1"/>
  <c r="L296" i="12" s="1"/>
  <c r="S6" i="1028" s="1"/>
  <c r="L297" i="12" s="1"/>
  <c r="S7" i="1028" s="1"/>
  <c r="L298" i="12" s="1"/>
  <c r="S8" i="1028" s="1"/>
  <c r="L299" i="12" s="1"/>
  <c r="S9" i="1028" s="1"/>
  <c r="L300" i="12" s="1"/>
  <c r="S10" i="1028" s="1"/>
  <c r="L301" i="12" s="1"/>
  <c r="S11" i="1028" s="1"/>
  <c r="L302" i="12" s="1"/>
  <c r="S12" i="1028" s="1"/>
  <c r="L303" i="12" s="1"/>
  <c r="P13" i="1028"/>
  <c r="L230" i="12" s="1"/>
  <c r="P16" i="1028" s="1"/>
  <c r="L233" i="12" s="1"/>
  <c r="Q13" i="1028" s="1"/>
  <c r="L267" i="12" s="1"/>
  <c r="Q14" i="1028" s="1"/>
  <c r="L268" i="12" s="1"/>
  <c r="Q15" i="1028" s="1"/>
  <c r="L269" i="12" s="1"/>
  <c r="Q16" i="1028" s="1"/>
  <c r="L270" i="12" s="1"/>
  <c r="R13" i="1028" s="1"/>
  <c r="L285" i="12" s="1"/>
  <c r="R14" i="1028" s="1"/>
  <c r="L286" i="12" s="1"/>
  <c r="R15" i="1028" s="1"/>
  <c r="L287" i="12" s="1"/>
  <c r="R16" i="1028" s="1"/>
  <c r="L288" i="12" s="1"/>
  <c r="S13" i="1028" s="1"/>
  <c r="L304" i="12" s="1"/>
  <c r="S14" i="1028" s="1"/>
  <c r="L305" i="12" s="1"/>
  <c r="T13" i="1028" s="1"/>
  <c r="L322" i="12" s="1"/>
  <c r="T14" i="1028" s="1"/>
  <c r="L323" i="12" s="1"/>
</calcChain>
</file>

<file path=xl/comments1.xml><?xml version="1.0" encoding="utf-8"?>
<comments xmlns="http://schemas.openxmlformats.org/spreadsheetml/2006/main">
  <authors>
    <author>John</author>
    <author>Randolf Wells</author>
  </authors>
  <commentList>
    <comment ref="K1" authorId="0">
      <text>
        <r>
          <rPr>
            <b/>
            <sz val="9"/>
            <color indexed="81"/>
            <rFont val="Tahoma"/>
            <charset val="1"/>
          </rPr>
          <t>John:As of 5/9/2009 ORP no longer measured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01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T101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M102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T102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M103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T103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M104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T104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M118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T118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M119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  <comment ref="T119" authorId="1">
      <text>
        <r>
          <rPr>
            <b/>
            <sz val="8"/>
            <color indexed="81"/>
            <rFont val="Tahoma"/>
            <family val="2"/>
          </rPr>
          <t>Randolf Wells:</t>
        </r>
        <r>
          <rPr>
            <sz val="8"/>
            <color indexed="81"/>
            <rFont val="Tahoma"/>
            <family val="2"/>
          </rPr>
          <t xml:space="preserve">
from Erin's data - unsure about exact date of sampling</t>
        </r>
      </text>
    </comment>
  </commentList>
</comments>
</file>

<file path=xl/sharedStrings.xml><?xml version="1.0" encoding="utf-8"?>
<sst xmlns="http://schemas.openxmlformats.org/spreadsheetml/2006/main" count="2930" uniqueCount="131">
  <si>
    <t>Temperature</t>
  </si>
  <si>
    <t>Conductivity</t>
  </si>
  <si>
    <t>DO</t>
  </si>
  <si>
    <t>Brain Institute South Fork</t>
  </si>
  <si>
    <t>Brain Institute North Fork</t>
  </si>
  <si>
    <t>3a</t>
  </si>
  <si>
    <t>Hume Creek Bridge</t>
  </si>
  <si>
    <t>Baughman Bridge (Lake Alice Discharge)</t>
  </si>
  <si>
    <t>North South Drive, center culvert</t>
  </si>
  <si>
    <t>Pony Field Ditch, south side of road</t>
  </si>
  <si>
    <t>NEB - Center Drive, center culvert</t>
  </si>
  <si>
    <t>NEB - Center Drive, north culvert</t>
  </si>
  <si>
    <t>3c</t>
  </si>
  <si>
    <t>NEB - Center Drive, south culvert</t>
  </si>
  <si>
    <t>Surge Area - NATL Sink</t>
  </si>
  <si>
    <t>Golf Course - the pond</t>
  </si>
  <si>
    <t xml:space="preserve">Golf View Creek </t>
  </si>
  <si>
    <t xml:space="preserve">#7 Fairway </t>
  </si>
  <si>
    <t>Shop Stormwater Pond</t>
  </si>
  <si>
    <t>Site ID</t>
  </si>
  <si>
    <t>Site Name</t>
  </si>
  <si>
    <t>Medicinal Gardens Bridge, Upstream</t>
  </si>
  <si>
    <t>Medicinal Gardens Bridge, Downstream</t>
  </si>
  <si>
    <t xml:space="preserve">Ritchey Road, near Animal Science </t>
  </si>
  <si>
    <t>0.l95</t>
  </si>
  <si>
    <t>Dissolved Oxygen %</t>
  </si>
  <si>
    <t>3b</t>
  </si>
  <si>
    <t>mg/l</t>
  </si>
  <si>
    <t>Average</t>
  </si>
  <si>
    <t>Redox</t>
  </si>
  <si>
    <t>Filter Weight</t>
  </si>
  <si>
    <t>post filter weight</t>
  </si>
  <si>
    <t>weight of TSS</t>
  </si>
  <si>
    <t>mg/L</t>
  </si>
  <si>
    <t>sample vol (mL)</t>
  </si>
  <si>
    <t>Blank</t>
  </si>
  <si>
    <t>sample vol (L)</t>
  </si>
  <si>
    <t>Duplicate (site 11)</t>
  </si>
  <si>
    <t>Total Dissolved Solids (g/L)</t>
  </si>
  <si>
    <t>pH</t>
  </si>
  <si>
    <t>TKN</t>
  </si>
  <si>
    <t>SRP conc mg L-1</t>
  </si>
  <si>
    <t>post filter weight (g)</t>
  </si>
  <si>
    <r>
      <t xml:space="preserve">Filter Weight </t>
    </r>
    <r>
      <rPr>
        <sz val="10"/>
        <rFont val="Arial"/>
        <family val="2"/>
      </rPr>
      <t>(g)</t>
    </r>
  </si>
  <si>
    <t>weight of TSS (g)</t>
  </si>
  <si>
    <t>weight of TSS (mg)</t>
  </si>
  <si>
    <t>TSS mg/L</t>
  </si>
  <si>
    <t xml:space="preserve">Duplicate </t>
  </si>
  <si>
    <t>Date</t>
  </si>
  <si>
    <t>TDS</t>
  </si>
  <si>
    <t>DO%</t>
  </si>
  <si>
    <t>Pressure</t>
  </si>
  <si>
    <t>NH4 conc (mg L-1)</t>
  </si>
  <si>
    <t>Total Phosphorus conc (mg/L)</t>
  </si>
  <si>
    <t>Eric Jorzak</t>
  </si>
  <si>
    <t>Erik Jorzak</t>
  </si>
  <si>
    <t>O Wells</t>
  </si>
  <si>
    <t>Total Nitrogen mg l-1</t>
  </si>
  <si>
    <t>Total Phosphorus conc (ug/L)</t>
  </si>
  <si>
    <t>blank</t>
  </si>
  <si>
    <t>E Jorzak</t>
  </si>
  <si>
    <t>11 - dup</t>
  </si>
  <si>
    <t>12 - dup</t>
  </si>
  <si>
    <t>13 - dup</t>
  </si>
  <si>
    <t>15 - dup</t>
  </si>
  <si>
    <t>Dug - 1</t>
  </si>
  <si>
    <t>Dup - 11</t>
  </si>
  <si>
    <t>Dup - 6</t>
  </si>
  <si>
    <t>NO3+NO2 mg L-1 (FILTERED)</t>
  </si>
  <si>
    <t>Dup - 7</t>
  </si>
  <si>
    <t>NO3+NO2 mg L-1 (UNfiltered)</t>
  </si>
  <si>
    <t>sampled 9/17/04</t>
  </si>
  <si>
    <t>O Wells, Leanna, Armin</t>
  </si>
  <si>
    <t>Duplicate (site 6)</t>
  </si>
  <si>
    <t>Duplicate (site 8)</t>
  </si>
  <si>
    <t>Duplicate (site 9)</t>
  </si>
  <si>
    <t>Total Nitrogen ug l-1</t>
  </si>
  <si>
    <t>NO3+NO2 mg/L</t>
  </si>
  <si>
    <t>11dup</t>
  </si>
  <si>
    <t>10DUP</t>
  </si>
  <si>
    <t>4DUP</t>
  </si>
  <si>
    <t>8DUP</t>
  </si>
  <si>
    <t>DUP</t>
  </si>
  <si>
    <t>DUP-8</t>
  </si>
  <si>
    <t>Duplicate (site 10)</t>
  </si>
  <si>
    <t>Duplicate</t>
  </si>
  <si>
    <t>DUP-11</t>
  </si>
  <si>
    <t>DUP-5</t>
  </si>
  <si>
    <t>O Wells / I Lenta</t>
  </si>
  <si>
    <t>DUP-14</t>
  </si>
  <si>
    <t>I Lenta</t>
  </si>
  <si>
    <t>Golf Course Pond</t>
  </si>
  <si>
    <t xml:space="preserve"> </t>
  </si>
  <si>
    <t>Culv-33</t>
  </si>
  <si>
    <t>Culv-35</t>
  </si>
  <si>
    <t>Grhm-S</t>
  </si>
  <si>
    <t>N-S/RR Culv</t>
  </si>
  <si>
    <t>SEEP-S</t>
  </si>
  <si>
    <t>SEEP-N</t>
  </si>
  <si>
    <t>Grhm Pond</t>
  </si>
  <si>
    <t>Shop Stormwater</t>
  </si>
  <si>
    <t>&lt;MDL</t>
  </si>
  <si>
    <t>TSS (mg/L)</t>
  </si>
  <si>
    <t>Temp (C)</t>
  </si>
  <si>
    <t>DO (mg/L)</t>
  </si>
  <si>
    <t>Conduct. (us)</t>
  </si>
  <si>
    <t>Redox (ORP)</t>
  </si>
  <si>
    <t>.52.7</t>
  </si>
  <si>
    <t>8,98</t>
  </si>
  <si>
    <t>Forebay - SEEP</t>
  </si>
  <si>
    <t>Sinkhole - SEEP</t>
  </si>
  <si>
    <t>Pond - SEEP</t>
  </si>
  <si>
    <t>Berm - SEEP</t>
  </si>
  <si>
    <t>Weir d/s - SEEP</t>
  </si>
  <si>
    <t>J Linhoss</t>
  </si>
  <si>
    <t>I Lenta/J Linhoss</t>
  </si>
  <si>
    <t>Min</t>
  </si>
  <si>
    <t>Median</t>
  </si>
  <si>
    <t>Max</t>
  </si>
  <si>
    <t>2006 Summary Statistics</t>
  </si>
  <si>
    <t>2007 Summary Statistics</t>
  </si>
  <si>
    <t>2008 Summary Statistics</t>
  </si>
  <si>
    <t>Brain Institute South</t>
  </si>
  <si>
    <t>Shallow Marsh - SEEP</t>
  </si>
  <si>
    <t>Discharge Marsh - SEEP</t>
  </si>
  <si>
    <t>Weir - SEEP</t>
  </si>
  <si>
    <t>Discharge - SEEP</t>
  </si>
  <si>
    <t>Year</t>
  </si>
  <si>
    <t>Filter Weight (g)</t>
  </si>
  <si>
    <t>J. Linhoss. E. Duffield</t>
  </si>
  <si>
    <t>9,21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</si>
</sst>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_);\-0.00"/>
    <numFmt numFmtId="171" formatCode="[$-409]mmm\-yy;@"/>
    <numFmt numFmtId="172" formatCode="m/d/yy;@"/>
    <numFmt numFmtId="173" formatCode="0.00_ 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Border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14" fontId="0" fillId="0" borderId="0" xfId="0" applyNumberFormat="1"/>
    <xf numFmtId="168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NumberFormat="1"/>
    <xf numFmtId="0" fontId="0" fillId="0" borderId="0" xfId="0" applyNumberFormat="1" applyBorder="1"/>
    <xf numFmtId="14" fontId="0" fillId="0" borderId="0" xfId="0" applyNumberFormat="1" applyAlignment="1">
      <alignment horizontal="right"/>
    </xf>
    <xf numFmtId="0" fontId="2" fillId="0" borderId="0" xfId="0" applyFont="1"/>
    <xf numFmtId="1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0" fontId="0" fillId="0" borderId="0" xfId="0" applyBorder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7" fontId="0" fillId="0" borderId="0" xfId="0" applyNumberFormat="1"/>
    <xf numFmtId="165" fontId="1" fillId="0" borderId="0" xfId="0" applyNumberFormat="1" applyFont="1" applyBorder="1"/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/>
    <xf numFmtId="166" fontId="0" fillId="0" borderId="0" xfId="0" applyNumberFormat="1"/>
    <xf numFmtId="171" fontId="2" fillId="0" borderId="0" xfId="0" applyNumberFormat="1" applyFont="1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7" fontId="2" fillId="0" borderId="0" xfId="0" applyNumberFormat="1" applyFont="1"/>
    <xf numFmtId="14" fontId="2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/>
    <xf numFmtId="166" fontId="2" fillId="0" borderId="0" xfId="0" applyNumberFormat="1" applyFont="1"/>
    <xf numFmtId="173" fontId="2" fillId="0" borderId="0" xfId="0" applyNumberFormat="1" applyFont="1" applyAlignment="1">
      <alignment horizontal="center"/>
    </xf>
    <xf numFmtId="2" fontId="0" fillId="0" borderId="0" xfId="0" applyNumberFormat="1" applyAlignment="1"/>
    <xf numFmtId="165" fontId="2" fillId="0" borderId="0" xfId="4" applyNumberFormat="1" applyFont="1" applyAlignment="1">
      <alignment horizontal="center"/>
    </xf>
    <xf numFmtId="165" fontId="2" fillId="0" borderId="0" xfId="5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3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0" xfId="9" applyNumberFormat="1" applyFont="1" applyAlignment="1">
      <alignment horizontal="center"/>
    </xf>
    <xf numFmtId="165" fontId="2" fillId="0" borderId="0" xfId="10" applyNumberFormat="1" applyFont="1" applyAlignment="1">
      <alignment horizontal="center"/>
    </xf>
    <xf numFmtId="165" fontId="2" fillId="0" borderId="0" xfId="6" applyNumberFormat="1" applyFont="1" applyAlignment="1">
      <alignment horizontal="center"/>
    </xf>
    <xf numFmtId="165" fontId="2" fillId="0" borderId="0" xfId="8" applyNumberFormat="1" applyFont="1" applyAlignment="1">
      <alignment horizontal="center"/>
    </xf>
    <xf numFmtId="165" fontId="2" fillId="0" borderId="0" xfId="7" applyNumberFormat="1" applyFont="1" applyAlignment="1">
      <alignment horizontal="center"/>
    </xf>
    <xf numFmtId="0" fontId="0" fillId="0" borderId="2" xfId="0" applyBorder="1"/>
    <xf numFmtId="0" fontId="1" fillId="0" borderId="2" xfId="0" applyFont="1" applyBorder="1"/>
    <xf numFmtId="14" fontId="1" fillId="0" borderId="2" xfId="0" applyNumberFormat="1" applyFont="1" applyBorder="1"/>
    <xf numFmtId="165" fontId="1" fillId="0" borderId="2" xfId="0" applyNumberFormat="1" applyFont="1" applyBorder="1" applyAlignment="1">
      <alignment wrapText="1"/>
    </xf>
    <xf numFmtId="165" fontId="1" fillId="0" borderId="2" xfId="0" applyNumberFormat="1" applyFont="1" applyBorder="1" applyAlignment="1"/>
    <xf numFmtId="14" fontId="1" fillId="0" borderId="2" xfId="0" applyNumberFormat="1" applyFont="1" applyBorder="1" applyAlignment="1">
      <alignment wrapText="1"/>
    </xf>
    <xf numFmtId="0" fontId="2" fillId="0" borderId="2" xfId="0" applyFont="1" applyBorder="1"/>
    <xf numFmtId="2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1" fillId="0" borderId="0" xfId="0" applyNumberFormat="1" applyFont="1" applyBorder="1"/>
    <xf numFmtId="0" fontId="2" fillId="0" borderId="0" xfId="0" applyNumberFormat="1" applyFont="1" applyBorder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/>
    <xf numFmtId="1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0" borderId="0" xfId="1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71" fontId="0" fillId="0" borderId="0" xfId="0" applyNumberFormat="1"/>
    <xf numFmtId="171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2">
    <cellStyle name="Normal" xfId="0" builtinId="0"/>
    <cellStyle name="Normal_080902AR1SRP PE08 CWQ" xfId="3"/>
    <cellStyle name="Normal_080903C CWQ Sylvia" xfId="4"/>
    <cellStyle name="Normal_080904DR1 PE08 CWQ USGS Sylvia" xfId="5"/>
    <cellStyle name="Normal_080904SFWMD PE08  CWQ" xfId="1"/>
    <cellStyle name="Normal_080911AR1 TPw CWQ PE08" xfId="2"/>
    <cellStyle name="Normal_090220 CWQ  HF TKN" xfId="6"/>
    <cellStyle name="Normal_090223A CWQ" xfId="8"/>
    <cellStyle name="Normal_090224A CWQ" xfId="9"/>
    <cellStyle name="Normal_090225D HF CWQ" xfId="10"/>
    <cellStyle name="Normal_090309A CWQ TPw" xfId="7"/>
    <cellStyle name="Normal_CWQ 08-June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Campus Water Quality</a:t>
            </a:r>
          </a:p>
        </c:rich>
      </c:tx>
      <c:layout>
        <c:manualLayout>
          <c:xMode val="edge"/>
          <c:yMode val="edge"/>
          <c:x val="0.36183634264437597"/>
          <c:y val="2.99785867237687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1220461937999"/>
          <c:y val="0.21841541755888749"/>
          <c:w val="0.76597693430439118"/>
          <c:h val="0.31691648822270058"/>
        </c:manualLayout>
      </c:layout>
      <c:barChart>
        <c:barDir val="col"/>
        <c:grouping val="clustered"/>
        <c:ser>
          <c:idx val="0"/>
          <c:order val="0"/>
          <c:tx>
            <c:strRef>
              <c:f>Temp!$C$3</c:f>
              <c:strCache>
                <c:ptCount val="1"/>
                <c:pt idx="0">
                  <c:v>5/7/2003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Temp!$B$4:$B$20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Temp!$C$4:$C$20</c:f>
              <c:numCache>
                <c:formatCode>0.00</c:formatCode>
                <c:ptCount val="17"/>
                <c:pt idx="0">
                  <c:v>26.6</c:v>
                </c:pt>
                <c:pt idx="1">
                  <c:v>25.6</c:v>
                </c:pt>
                <c:pt idx="6">
                  <c:v>29.14</c:v>
                </c:pt>
                <c:pt idx="7">
                  <c:v>26.1</c:v>
                </c:pt>
                <c:pt idx="8">
                  <c:v>26</c:v>
                </c:pt>
                <c:pt idx="9">
                  <c:v>30.27</c:v>
                </c:pt>
              </c:numCache>
            </c:numRef>
          </c:val>
        </c:ser>
        <c:ser>
          <c:idx val="1"/>
          <c:order val="1"/>
          <c:tx>
            <c:strRef>
              <c:f>Temp!$D$3</c:f>
              <c:strCache>
                <c:ptCount val="1"/>
                <c:pt idx="0">
                  <c:v>6/30/2003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Temp!$B$4:$B$20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Temp!$D$4:$D$20</c:f>
              <c:numCache>
                <c:formatCode>0.00</c:formatCode>
                <c:ptCount val="17"/>
                <c:pt idx="0">
                  <c:v>26.24</c:v>
                </c:pt>
                <c:pt idx="1">
                  <c:v>26.66</c:v>
                </c:pt>
                <c:pt idx="2">
                  <c:v>29.12</c:v>
                </c:pt>
                <c:pt idx="4">
                  <c:v>27.31</c:v>
                </c:pt>
                <c:pt idx="5">
                  <c:v>26.7</c:v>
                </c:pt>
                <c:pt idx="6">
                  <c:v>26.72</c:v>
                </c:pt>
                <c:pt idx="7">
                  <c:v>27.14</c:v>
                </c:pt>
                <c:pt idx="8">
                  <c:v>27.63</c:v>
                </c:pt>
                <c:pt idx="9">
                  <c:v>28.51</c:v>
                </c:pt>
                <c:pt idx="10">
                  <c:v>26.51</c:v>
                </c:pt>
                <c:pt idx="11">
                  <c:v>27.62</c:v>
                </c:pt>
              </c:numCache>
            </c:numRef>
          </c:val>
        </c:ser>
        <c:ser>
          <c:idx val="2"/>
          <c:order val="2"/>
          <c:tx>
            <c:strRef>
              <c:f>Temp!$E$3</c:f>
              <c:strCache>
                <c:ptCount val="1"/>
                <c:pt idx="0">
                  <c:v>8/1/2003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Temp!$B$4:$B$20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Temp!$E$4:$E$20</c:f>
              <c:numCache>
                <c:formatCode>0.00</c:formatCode>
                <c:ptCount val="17"/>
                <c:pt idx="0">
                  <c:v>25.79</c:v>
                </c:pt>
                <c:pt idx="1">
                  <c:v>26.59</c:v>
                </c:pt>
                <c:pt idx="2">
                  <c:v>27.97</c:v>
                </c:pt>
                <c:pt idx="3">
                  <c:v>26.18</c:v>
                </c:pt>
                <c:pt idx="4">
                  <c:v>27.91</c:v>
                </c:pt>
                <c:pt idx="5">
                  <c:v>26.49</c:v>
                </c:pt>
                <c:pt idx="6">
                  <c:v>26.95</c:v>
                </c:pt>
                <c:pt idx="7">
                  <c:v>26.23</c:v>
                </c:pt>
                <c:pt idx="8">
                  <c:v>26.28</c:v>
                </c:pt>
              </c:numCache>
            </c:numRef>
          </c:val>
        </c:ser>
        <c:ser>
          <c:idx val="3"/>
          <c:order val="3"/>
          <c:tx>
            <c:strRef>
              <c:f>Temp!$F$3</c:f>
              <c:strCache>
                <c:ptCount val="1"/>
                <c:pt idx="0">
                  <c:v>8/3/2003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Temp!$B$4:$B$20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Temp!$F$4:$F$20</c:f>
              <c:numCache>
                <c:formatCode>General</c:formatCode>
                <c:ptCount val="17"/>
                <c:pt idx="9" formatCode="0.00">
                  <c:v>27.56</c:v>
                </c:pt>
                <c:pt idx="10" formatCode="0.00">
                  <c:v>25.85</c:v>
                </c:pt>
                <c:pt idx="11" formatCode="0.00">
                  <c:v>26.22</c:v>
                </c:pt>
                <c:pt idx="12" formatCode="0.00">
                  <c:v>26.8</c:v>
                </c:pt>
              </c:numCache>
            </c:numRef>
          </c:val>
        </c:ser>
        <c:ser>
          <c:idx val="4"/>
          <c:order val="4"/>
          <c:tx>
            <c:strRef>
              <c:f>Temp!$G$3</c:f>
              <c:strCache>
                <c:ptCount val="1"/>
                <c:pt idx="0">
                  <c:v>9/11/2003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Temp!$B$4:$B$20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Temp!$G$4:$G$20</c:f>
              <c:numCache>
                <c:formatCode>0.00</c:formatCode>
                <c:ptCount val="17"/>
                <c:pt idx="0">
                  <c:v>24.4</c:v>
                </c:pt>
                <c:pt idx="1">
                  <c:v>24.84</c:v>
                </c:pt>
                <c:pt idx="2">
                  <c:v>26.84</c:v>
                </c:pt>
                <c:pt idx="3">
                  <c:v>26.69</c:v>
                </c:pt>
                <c:pt idx="5">
                  <c:v>25.39</c:v>
                </c:pt>
                <c:pt idx="6">
                  <c:v>25.38</c:v>
                </c:pt>
                <c:pt idx="7">
                  <c:v>25.77</c:v>
                </c:pt>
                <c:pt idx="8">
                  <c:v>24.74</c:v>
                </c:pt>
                <c:pt idx="9">
                  <c:v>27.76</c:v>
                </c:pt>
                <c:pt idx="10">
                  <c:v>24.56</c:v>
                </c:pt>
                <c:pt idx="11">
                  <c:v>23.89</c:v>
                </c:pt>
              </c:numCache>
            </c:numRef>
          </c:val>
        </c:ser>
        <c:ser>
          <c:idx val="5"/>
          <c:order val="5"/>
          <c:tx>
            <c:strRef>
              <c:f>Temp!$H$3</c:f>
              <c:strCache>
                <c:ptCount val="1"/>
                <c:pt idx="0">
                  <c:v>10/16/2003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Temp!$B$4:$B$20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Temp!$H$4:$H$20</c:f>
              <c:numCache>
                <c:formatCode>0.00</c:formatCode>
                <c:ptCount val="17"/>
                <c:pt idx="0">
                  <c:v>21.54</c:v>
                </c:pt>
                <c:pt idx="1">
                  <c:v>21.78</c:v>
                </c:pt>
                <c:pt idx="2">
                  <c:v>23.39</c:v>
                </c:pt>
                <c:pt idx="3">
                  <c:v>21.63</c:v>
                </c:pt>
                <c:pt idx="4">
                  <c:v>23.58</c:v>
                </c:pt>
                <c:pt idx="5">
                  <c:v>21.91</c:v>
                </c:pt>
                <c:pt idx="6">
                  <c:v>22.35</c:v>
                </c:pt>
                <c:pt idx="7">
                  <c:v>22.74</c:v>
                </c:pt>
                <c:pt idx="8">
                  <c:v>20.8</c:v>
                </c:pt>
                <c:pt idx="9">
                  <c:v>24.57</c:v>
                </c:pt>
                <c:pt idx="10">
                  <c:v>21.58</c:v>
                </c:pt>
                <c:pt idx="12">
                  <c:v>21.52</c:v>
                </c:pt>
              </c:numCache>
            </c:numRef>
          </c:val>
        </c:ser>
        <c:ser>
          <c:idx val="6"/>
          <c:order val="6"/>
          <c:tx>
            <c:strRef>
              <c:f>Temp!$I$3</c:f>
              <c:strCache>
                <c:ptCount val="1"/>
                <c:pt idx="0">
                  <c:v>11/19/2003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Temp!$B$4:$B$20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Temp!$I$4:$I$20</c:f>
              <c:numCache>
                <c:formatCode>0.00</c:formatCode>
                <c:ptCount val="17"/>
                <c:pt idx="0">
                  <c:v>20.36</c:v>
                </c:pt>
                <c:pt idx="1">
                  <c:v>20.94</c:v>
                </c:pt>
                <c:pt idx="2">
                  <c:v>21.02</c:v>
                </c:pt>
                <c:pt idx="3">
                  <c:v>21.86</c:v>
                </c:pt>
                <c:pt idx="4">
                  <c:v>21.82</c:v>
                </c:pt>
                <c:pt idx="5">
                  <c:v>21</c:v>
                </c:pt>
                <c:pt idx="6">
                  <c:v>21.18</c:v>
                </c:pt>
                <c:pt idx="7">
                  <c:v>20.75</c:v>
                </c:pt>
                <c:pt idx="8">
                  <c:v>20.45</c:v>
                </c:pt>
                <c:pt idx="9">
                  <c:v>21.93</c:v>
                </c:pt>
                <c:pt idx="10">
                  <c:v>19.940000000000001</c:v>
                </c:pt>
                <c:pt idx="11">
                  <c:v>19.100000000000001</c:v>
                </c:pt>
                <c:pt idx="12">
                  <c:v>19.739999999999998</c:v>
                </c:pt>
                <c:pt idx="13">
                  <c:v>23.1</c:v>
                </c:pt>
                <c:pt idx="14">
                  <c:v>19.91</c:v>
                </c:pt>
                <c:pt idx="15">
                  <c:v>19.399999999999999</c:v>
                </c:pt>
                <c:pt idx="16">
                  <c:v>19.97</c:v>
                </c:pt>
              </c:numCache>
            </c:numRef>
          </c:val>
        </c:ser>
        <c:ser>
          <c:idx val="7"/>
          <c:order val="7"/>
          <c:tx>
            <c:strRef>
              <c:f>Temp!$J$3</c:f>
              <c:strCache>
                <c:ptCount val="1"/>
                <c:pt idx="0">
                  <c:v>12/8/2003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Temp!$B$4:$B$20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Temp!$J$4:$J$20</c:f>
              <c:numCache>
                <c:formatCode>0.00</c:formatCode>
                <c:ptCount val="17"/>
                <c:pt idx="0">
                  <c:v>13.58</c:v>
                </c:pt>
                <c:pt idx="1">
                  <c:v>13.99</c:v>
                </c:pt>
                <c:pt idx="2">
                  <c:v>16.760000000000002</c:v>
                </c:pt>
                <c:pt idx="3">
                  <c:v>16.37</c:v>
                </c:pt>
                <c:pt idx="4">
                  <c:v>16.52</c:v>
                </c:pt>
                <c:pt idx="5">
                  <c:v>13.03</c:v>
                </c:pt>
                <c:pt idx="6">
                  <c:v>15.25</c:v>
                </c:pt>
                <c:pt idx="7">
                  <c:v>15.61</c:v>
                </c:pt>
                <c:pt idx="8">
                  <c:v>12.34</c:v>
                </c:pt>
                <c:pt idx="9">
                  <c:v>16.04</c:v>
                </c:pt>
                <c:pt idx="10">
                  <c:v>12.04</c:v>
                </c:pt>
                <c:pt idx="13">
                  <c:v>20.75</c:v>
                </c:pt>
                <c:pt idx="14">
                  <c:v>15.41</c:v>
                </c:pt>
              </c:numCache>
            </c:numRef>
          </c:val>
        </c:ser>
        <c:axId val="80474880"/>
        <c:axId val="80476800"/>
      </c:barChart>
      <c:catAx>
        <c:axId val="80474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Sites</a:t>
                </a:r>
              </a:p>
            </c:rich>
          </c:tx>
          <c:layout>
            <c:manualLayout>
              <c:xMode val="edge"/>
              <c:yMode val="edge"/>
              <c:x val="0.47524773362246392"/>
              <c:y val="0.884368308351177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76800"/>
        <c:crosses val="autoZero"/>
        <c:auto val="1"/>
        <c:lblAlgn val="ctr"/>
        <c:lblOffset val="100"/>
        <c:tickLblSkip val="1"/>
        <c:tickMarkSkip val="1"/>
      </c:catAx>
      <c:valAx>
        <c:axId val="8047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</a:t>
                </a:r>
              </a:p>
            </c:rich>
          </c:tx>
          <c:layout>
            <c:manualLayout>
              <c:xMode val="edge"/>
              <c:yMode val="edge"/>
              <c:x val="1.4401446473407999E-2"/>
              <c:y val="0.2184154175588874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74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9040458799983"/>
          <c:y val="0.17344753747323433"/>
          <c:w val="9.540958288632799E-2"/>
          <c:h val="0.413276231263383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Campus Water Quality
Average Conductivity</a:t>
            </a:r>
          </a:p>
        </c:rich>
      </c:tx>
      <c:layout>
        <c:manualLayout>
          <c:xMode val="edge"/>
          <c:yMode val="edge"/>
          <c:x val="0.38962214642953152"/>
          <c:y val="3.04259936236151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80574291390337"/>
          <c:y val="0.2616635451630891"/>
          <c:w val="0.85488200074380283"/>
          <c:h val="0.27586234218744476"/>
        </c:manualLayout>
      </c:layout>
      <c:barChart>
        <c:barDir val="col"/>
        <c:grouping val="clustered"/>
        <c:ser>
          <c:idx val="0"/>
          <c:order val="0"/>
          <c:tx>
            <c:strRef>
              <c:f>Cond!$C$3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Cond!$B$4:$B$20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Cond!$C$4:$C$20</c:f>
              <c:numCache>
                <c:formatCode>0.0</c:formatCode>
                <c:ptCount val="17"/>
                <c:pt idx="0">
                  <c:v>361.11111111111109</c:v>
                </c:pt>
                <c:pt idx="1">
                  <c:v>295.77777777777777</c:v>
                </c:pt>
                <c:pt idx="2">
                  <c:v>348.375</c:v>
                </c:pt>
                <c:pt idx="3">
                  <c:v>391.14285714285717</c:v>
                </c:pt>
                <c:pt idx="4">
                  <c:v>341.14285714285717</c:v>
                </c:pt>
                <c:pt idx="5">
                  <c:v>292.5</c:v>
                </c:pt>
                <c:pt idx="6">
                  <c:v>485.11111111111109</c:v>
                </c:pt>
                <c:pt idx="7">
                  <c:v>345.11111111111109</c:v>
                </c:pt>
                <c:pt idx="8">
                  <c:v>353.55555555555554</c:v>
                </c:pt>
                <c:pt idx="9">
                  <c:v>277.22222222222223</c:v>
                </c:pt>
                <c:pt idx="10">
                  <c:v>242.5</c:v>
                </c:pt>
                <c:pt idx="11">
                  <c:v>302.39999999999998</c:v>
                </c:pt>
                <c:pt idx="12">
                  <c:v>171.5</c:v>
                </c:pt>
                <c:pt idx="13">
                  <c:v>578.5</c:v>
                </c:pt>
                <c:pt idx="14">
                  <c:v>322.75</c:v>
                </c:pt>
                <c:pt idx="15">
                  <c:v>116</c:v>
                </c:pt>
                <c:pt idx="16">
                  <c:v>104.5</c:v>
                </c:pt>
              </c:numCache>
            </c:numRef>
          </c:val>
        </c:ser>
        <c:axId val="82099200"/>
        <c:axId val="82388096"/>
      </c:barChart>
      <c:catAx>
        <c:axId val="82099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Site</a:t>
                </a:r>
              </a:p>
            </c:rich>
          </c:tx>
          <c:layout>
            <c:manualLayout>
              <c:xMode val="edge"/>
              <c:yMode val="edge"/>
              <c:x val="0.53737952927413968"/>
              <c:y val="0.882353815084835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88096"/>
        <c:crosses val="autoZero"/>
        <c:auto val="1"/>
        <c:lblAlgn val="ctr"/>
        <c:lblOffset val="100"/>
        <c:tickLblSkip val="1"/>
        <c:tickMarkSkip val="1"/>
      </c:catAx>
      <c:valAx>
        <c:axId val="82388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Conductivity </a:t>
                </a:r>
              </a:p>
            </c:rich>
          </c:tx>
          <c:layout>
            <c:manualLayout>
              <c:xMode val="edge"/>
              <c:yMode val="edge"/>
              <c:x val="1.4072131699486522E-2"/>
              <c:y val="0.2434079489889208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9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TDS</a:t>
            </a:r>
          </a:p>
        </c:rich>
      </c:tx>
      <c:layout>
        <c:manualLayout>
          <c:xMode val="edge"/>
          <c:yMode val="edge"/>
          <c:x val="0.42922406329081286"/>
          <c:y val="3.0927835051546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2154942086274"/>
          <c:y val="0.19587628865979381"/>
          <c:w val="0.87062469575299062"/>
          <c:h val="0.317525773195879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TDS!$C$4:$C$20</c:f>
              <c:numCache>
                <c:formatCode>0.000</c:formatCode>
                <c:ptCount val="17"/>
                <c:pt idx="0">
                  <c:v>0.25224999999999997</c:v>
                </c:pt>
                <c:pt idx="1">
                  <c:v>0.19874999999999998</c:v>
                </c:pt>
                <c:pt idx="2">
                  <c:v>0.22971428571428573</c:v>
                </c:pt>
                <c:pt idx="3">
                  <c:v>0.26833333333333337</c:v>
                </c:pt>
                <c:pt idx="4">
                  <c:v>0.23385714285714285</c:v>
                </c:pt>
                <c:pt idx="5">
                  <c:v>0.20616666666666664</c:v>
                </c:pt>
                <c:pt idx="6">
                  <c:v>0.32837500000000003</c:v>
                </c:pt>
                <c:pt idx="7">
                  <c:v>0.23674999999999999</c:v>
                </c:pt>
                <c:pt idx="8">
                  <c:v>0.25024999999999997</c:v>
                </c:pt>
                <c:pt idx="9">
                  <c:v>0.19024999999999997</c:v>
                </c:pt>
                <c:pt idx="10">
                  <c:v>0.17399999999999999</c:v>
                </c:pt>
                <c:pt idx="11">
                  <c:v>0.18925000000000003</c:v>
                </c:pt>
                <c:pt idx="12">
                  <c:v>0.32074999999999998</c:v>
                </c:pt>
                <c:pt idx="13">
                  <c:v>0.39825000000000005</c:v>
                </c:pt>
                <c:pt idx="14">
                  <c:v>0.2445</c:v>
                </c:pt>
                <c:pt idx="15">
                  <c:v>8.5000000000000006E-2</c:v>
                </c:pt>
                <c:pt idx="16">
                  <c:v>8.0500000000000002E-2</c:v>
                </c:pt>
              </c:numCache>
            </c:numRef>
          </c:val>
        </c:ser>
        <c:axId val="89535616"/>
        <c:axId val="89537536"/>
      </c:barChart>
      <c:catAx>
        <c:axId val="8953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Sites</a:t>
                </a:r>
              </a:p>
            </c:rich>
          </c:tx>
          <c:layout>
            <c:manualLayout>
              <c:xMode val="edge"/>
              <c:yMode val="edge"/>
              <c:x val="0.52968075895461653"/>
              <c:y val="0.880412371134017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37536"/>
        <c:crosses val="autoZero"/>
        <c:auto val="1"/>
        <c:lblAlgn val="ctr"/>
        <c:lblOffset val="100"/>
        <c:tickLblSkip val="1"/>
        <c:tickMarkSkip val="1"/>
      </c:catAx>
      <c:valAx>
        <c:axId val="89537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TDS g/L</a:t>
                </a:r>
              </a:p>
            </c:rich>
          </c:tx>
          <c:layout>
            <c:manualLayout>
              <c:xMode val="edge"/>
              <c:yMode val="edge"/>
              <c:x val="1.2176569171370496E-2"/>
              <c:y val="0.25154639175257731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35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Total Dissolved Solids</a:t>
            </a:r>
          </a:p>
        </c:rich>
      </c:tx>
      <c:layout>
        <c:manualLayout>
          <c:xMode val="edge"/>
          <c:yMode val="edge"/>
          <c:x val="0.40315344872713066"/>
          <c:y val="2.65151842092608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11720298218391"/>
          <c:y val="0.12373752630988392"/>
          <c:w val="0.78903961752740626"/>
          <c:h val="0.52399054508777354"/>
        </c:manualLayout>
      </c:layout>
      <c:barChart>
        <c:barDir val="col"/>
        <c:grouping val="clustered"/>
        <c:ser>
          <c:idx val="0"/>
          <c:order val="0"/>
          <c:tx>
            <c:strRef>
              <c:f>TDS!$C$3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TDS!$C$4:$C$20</c:f>
              <c:numCache>
                <c:formatCode>0.000</c:formatCode>
                <c:ptCount val="17"/>
                <c:pt idx="0">
                  <c:v>0.25224999999999997</c:v>
                </c:pt>
                <c:pt idx="1">
                  <c:v>0.19874999999999998</c:v>
                </c:pt>
                <c:pt idx="2">
                  <c:v>0.22971428571428573</c:v>
                </c:pt>
                <c:pt idx="3">
                  <c:v>0.26833333333333337</c:v>
                </c:pt>
                <c:pt idx="4">
                  <c:v>0.23385714285714285</c:v>
                </c:pt>
                <c:pt idx="5">
                  <c:v>0.20616666666666664</c:v>
                </c:pt>
                <c:pt idx="6">
                  <c:v>0.32837500000000003</c:v>
                </c:pt>
                <c:pt idx="7">
                  <c:v>0.23674999999999999</c:v>
                </c:pt>
                <c:pt idx="8">
                  <c:v>0.25024999999999997</c:v>
                </c:pt>
                <c:pt idx="9">
                  <c:v>0.19024999999999997</c:v>
                </c:pt>
                <c:pt idx="10">
                  <c:v>0.17399999999999999</c:v>
                </c:pt>
                <c:pt idx="11">
                  <c:v>0.18925000000000003</c:v>
                </c:pt>
                <c:pt idx="12">
                  <c:v>0.32074999999999998</c:v>
                </c:pt>
                <c:pt idx="13">
                  <c:v>0.39825000000000005</c:v>
                </c:pt>
                <c:pt idx="14">
                  <c:v>0.2445</c:v>
                </c:pt>
                <c:pt idx="15">
                  <c:v>8.5000000000000006E-2</c:v>
                </c:pt>
                <c:pt idx="16">
                  <c:v>8.0500000000000002E-2</c:v>
                </c:pt>
              </c:numCache>
            </c:numRef>
          </c:val>
        </c:ser>
        <c:ser>
          <c:idx val="1"/>
          <c:order val="1"/>
          <c:tx>
            <c:strRef>
              <c:f>TDS!$D$3</c:f>
              <c:strCache>
                <c:ptCount val="1"/>
                <c:pt idx="0">
                  <c:v>5/7/2003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TDS!$D$4:$D$20</c:f>
              <c:numCache>
                <c:formatCode>0.000</c:formatCode>
                <c:ptCount val="17"/>
                <c:pt idx="0">
                  <c:v>0.17599999999999999</c:v>
                </c:pt>
                <c:pt idx="1">
                  <c:v>0.16400000000000001</c:v>
                </c:pt>
                <c:pt idx="6">
                  <c:v>0.17100000000000001</c:v>
                </c:pt>
                <c:pt idx="7">
                  <c:v>0.17699999999999999</c:v>
                </c:pt>
                <c:pt idx="8">
                  <c:v>0.17299999999999999</c:v>
                </c:pt>
                <c:pt idx="9">
                  <c:v>0.156</c:v>
                </c:pt>
              </c:numCache>
            </c:numRef>
          </c:val>
        </c:ser>
        <c:ser>
          <c:idx val="2"/>
          <c:order val="2"/>
          <c:tx>
            <c:strRef>
              <c:f>TDS!$E$3</c:f>
              <c:strCache>
                <c:ptCount val="1"/>
                <c:pt idx="0">
                  <c:v>6/30/2003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TDS!$E$4:$E$20</c:f>
              <c:numCache>
                <c:formatCode>0.000</c:formatCode>
                <c:ptCount val="17"/>
                <c:pt idx="0" formatCode="General">
                  <c:v>0.255</c:v>
                </c:pt>
                <c:pt idx="1">
                  <c:v>0.23699999999999999</c:v>
                </c:pt>
                <c:pt idx="2">
                  <c:v>0.23200000000000001</c:v>
                </c:pt>
                <c:pt idx="4">
                  <c:v>0.184</c:v>
                </c:pt>
                <c:pt idx="5">
                  <c:v>0.20399999999999999</c:v>
                </c:pt>
                <c:pt idx="6">
                  <c:v>0.36699999999999999</c:v>
                </c:pt>
                <c:pt idx="7">
                  <c:v>0.249</c:v>
                </c:pt>
                <c:pt idx="8">
                  <c:v>0.24399999999999999</c:v>
                </c:pt>
                <c:pt idx="9">
                  <c:v>0.14299999999999999</c:v>
                </c:pt>
                <c:pt idx="10">
                  <c:v>0.156</c:v>
                </c:pt>
                <c:pt idx="11">
                  <c:v>0.19400000000000001</c:v>
                </c:pt>
              </c:numCache>
            </c:numRef>
          </c:val>
        </c:ser>
        <c:ser>
          <c:idx val="3"/>
          <c:order val="3"/>
          <c:tx>
            <c:strRef>
              <c:f>TDS!$F$3</c:f>
              <c:strCache>
                <c:ptCount val="1"/>
                <c:pt idx="0">
                  <c:v>8/1/2003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TDS!$F$4:$F$20</c:f>
              <c:numCache>
                <c:formatCode>0.000</c:formatCode>
                <c:ptCount val="17"/>
                <c:pt idx="0">
                  <c:v>0.28299999999999997</c:v>
                </c:pt>
                <c:pt idx="1">
                  <c:v>0.29799999999999999</c:v>
                </c:pt>
                <c:pt idx="2">
                  <c:v>0.27600000000000002</c:v>
                </c:pt>
                <c:pt idx="3">
                  <c:v>0.315</c:v>
                </c:pt>
                <c:pt idx="4">
                  <c:v>0.27400000000000002</c:v>
                </c:pt>
                <c:pt idx="5">
                  <c:v>0</c:v>
                </c:pt>
                <c:pt idx="6">
                  <c:v>0.5</c:v>
                </c:pt>
                <c:pt idx="7">
                  <c:v>0.28299999999999997</c:v>
                </c:pt>
                <c:pt idx="8">
                  <c:v>0.28399999999999997</c:v>
                </c:pt>
              </c:numCache>
            </c:numRef>
          </c:val>
        </c:ser>
        <c:ser>
          <c:idx val="4"/>
          <c:order val="4"/>
          <c:tx>
            <c:strRef>
              <c:f>TDS!$G$3</c:f>
              <c:strCache>
                <c:ptCount val="1"/>
                <c:pt idx="0">
                  <c:v>8/3/2003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TDS!$G$4:$G$20</c:f>
              <c:numCache>
                <c:formatCode>General</c:formatCode>
                <c:ptCount val="17"/>
                <c:pt idx="9" formatCode="0.000">
                  <c:v>0.157</c:v>
                </c:pt>
                <c:pt idx="10" formatCode="0.000">
                  <c:v>0.11799999999999999</c:v>
                </c:pt>
                <c:pt idx="11" formatCode="0.000">
                  <c:v>0.10100000000000001</c:v>
                </c:pt>
                <c:pt idx="12" formatCode="0.000">
                  <c:v>9.4E-2</c:v>
                </c:pt>
              </c:numCache>
            </c:numRef>
          </c:val>
        </c:ser>
        <c:ser>
          <c:idx val="5"/>
          <c:order val="5"/>
          <c:tx>
            <c:strRef>
              <c:f>TDS!$H$3</c:f>
              <c:strCache>
                <c:ptCount val="1"/>
                <c:pt idx="0">
                  <c:v>9/11/2003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TDS!$H$4:$H$20</c:f>
              <c:numCache>
                <c:formatCode>0.00</c:formatCode>
                <c:ptCount val="17"/>
              </c:numCache>
            </c:numRef>
          </c:val>
        </c:ser>
        <c:ser>
          <c:idx val="6"/>
          <c:order val="6"/>
          <c:tx>
            <c:strRef>
              <c:f>TDS!$I$3</c:f>
              <c:strCache>
                <c:ptCount val="1"/>
                <c:pt idx="0">
                  <c:v>10/16/2003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TDS!$I$4:$I$20</c:f>
              <c:numCache>
                <c:formatCode>0.000</c:formatCode>
                <c:ptCount val="17"/>
                <c:pt idx="0">
                  <c:v>0.28499999999999998</c:v>
                </c:pt>
                <c:pt idx="1">
                  <c:v>0.24</c:v>
                </c:pt>
                <c:pt idx="2">
                  <c:v>0.26</c:v>
                </c:pt>
                <c:pt idx="3">
                  <c:v>0.46400000000000002</c:v>
                </c:pt>
                <c:pt idx="4">
                  <c:v>0.27300000000000002</c:v>
                </c:pt>
                <c:pt idx="5">
                  <c:v>0.17799999999999999</c:v>
                </c:pt>
                <c:pt idx="6">
                  <c:v>0.32100000000000001</c:v>
                </c:pt>
                <c:pt idx="7">
                  <c:v>0.25600000000000001</c:v>
                </c:pt>
                <c:pt idx="8">
                  <c:v>0.26200000000000001</c:v>
                </c:pt>
                <c:pt idx="9">
                  <c:v>0.20200000000000001</c:v>
                </c:pt>
                <c:pt idx="10">
                  <c:v>0.188</c:v>
                </c:pt>
                <c:pt idx="12">
                  <c:v>0.17699999999999999</c:v>
                </c:pt>
              </c:numCache>
            </c:numRef>
          </c:val>
        </c:ser>
        <c:ser>
          <c:idx val="7"/>
          <c:order val="7"/>
          <c:tx>
            <c:strRef>
              <c:f>TDS!$J$3</c:f>
              <c:strCache>
                <c:ptCount val="1"/>
                <c:pt idx="0">
                  <c:v>11/19/2003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TDS!$J$4:$J$20</c:f>
              <c:numCache>
                <c:formatCode>0.000</c:formatCode>
                <c:ptCount val="17"/>
                <c:pt idx="0">
                  <c:v>0.155</c:v>
                </c:pt>
                <c:pt idx="1">
                  <c:v>0.14399999999999999</c:v>
                </c:pt>
                <c:pt idx="2">
                  <c:v>0.13700000000000001</c:v>
                </c:pt>
                <c:pt idx="3">
                  <c:v>9.7000000000000003E-2</c:v>
                </c:pt>
                <c:pt idx="4">
                  <c:v>0.14399999999999999</c:v>
                </c:pt>
                <c:pt idx="5">
                  <c:v>0.11799999999999999</c:v>
                </c:pt>
                <c:pt idx="6">
                  <c:v>0.312</c:v>
                </c:pt>
                <c:pt idx="7">
                  <c:v>0.11799999999999999</c:v>
                </c:pt>
                <c:pt idx="8">
                  <c:v>0.20499999999999999</c:v>
                </c:pt>
                <c:pt idx="9">
                  <c:v>0.20699999999999999</c:v>
                </c:pt>
                <c:pt idx="10">
                  <c:v>0.14799999999999999</c:v>
                </c:pt>
                <c:pt idx="11">
                  <c:v>0.2</c:v>
                </c:pt>
                <c:pt idx="12">
                  <c:v>0.88</c:v>
                </c:pt>
                <c:pt idx="13">
                  <c:v>0.39600000000000002</c:v>
                </c:pt>
                <c:pt idx="14">
                  <c:v>0.23300000000000001</c:v>
                </c:pt>
                <c:pt idx="15">
                  <c:v>8.5000000000000006E-2</c:v>
                </c:pt>
                <c:pt idx="16">
                  <c:v>7.9000000000000001E-2</c:v>
                </c:pt>
              </c:numCache>
            </c:numRef>
          </c:val>
        </c:ser>
        <c:ser>
          <c:idx val="8"/>
          <c:order val="8"/>
          <c:tx>
            <c:strRef>
              <c:f>TDS!$K$3</c:f>
              <c:strCache>
                <c:ptCount val="1"/>
                <c:pt idx="0">
                  <c:v>12/8/2003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TDS!$K$4:$K$20</c:f>
              <c:numCache>
                <c:formatCode>0.000</c:formatCode>
                <c:ptCount val="17"/>
                <c:pt idx="0">
                  <c:v>0.28899999999999998</c:v>
                </c:pt>
                <c:pt idx="1">
                  <c:v>0.251</c:v>
                </c:pt>
                <c:pt idx="2">
                  <c:v>0.20300000000000001</c:v>
                </c:pt>
                <c:pt idx="3">
                  <c:v>0.23</c:v>
                </c:pt>
                <c:pt idx="4">
                  <c:v>0.21099999999999999</c:v>
                </c:pt>
                <c:pt idx="5">
                  <c:v>0.25900000000000001</c:v>
                </c:pt>
                <c:pt idx="6">
                  <c:v>0.34799999999999998</c:v>
                </c:pt>
                <c:pt idx="7">
                  <c:v>0.25900000000000001</c:v>
                </c:pt>
                <c:pt idx="8">
                  <c:v>0.27200000000000002</c:v>
                </c:pt>
                <c:pt idx="9">
                  <c:v>0.217</c:v>
                </c:pt>
                <c:pt idx="10">
                  <c:v>0.20399999999999999</c:v>
                </c:pt>
                <c:pt idx="13">
                  <c:v>0.42599999999999999</c:v>
                </c:pt>
                <c:pt idx="14">
                  <c:v>0.23599999999999999</c:v>
                </c:pt>
              </c:numCache>
            </c:numRef>
          </c:val>
        </c:ser>
        <c:ser>
          <c:idx val="9"/>
          <c:order val="9"/>
          <c:tx>
            <c:strRef>
              <c:f>TDS!$L$3</c:f>
              <c:strCache>
                <c:ptCount val="1"/>
                <c:pt idx="0">
                  <c:v>1/26/2004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TDS!$L$4:$L$20</c:f>
              <c:numCache>
                <c:formatCode>0.00</c:formatCode>
                <c:ptCount val="17"/>
                <c:pt idx="0">
                  <c:v>0.28399999999999997</c:v>
                </c:pt>
                <c:pt idx="1">
                  <c:v>5.0000000000000001E-3</c:v>
                </c:pt>
                <c:pt idx="2">
                  <c:v>0.246</c:v>
                </c:pt>
                <c:pt idx="3">
                  <c:v>0.247</c:v>
                </c:pt>
                <c:pt idx="4">
                  <c:v>0.246</c:v>
                </c:pt>
                <c:pt idx="5">
                  <c:v>0.25800000000000001</c:v>
                </c:pt>
                <c:pt idx="6">
                  <c:v>0.34100000000000003</c:v>
                </c:pt>
                <c:pt idx="7">
                  <c:v>0.26700000000000002</c:v>
                </c:pt>
                <c:pt idx="8">
                  <c:v>0.27200000000000002</c:v>
                </c:pt>
                <c:pt idx="9">
                  <c:v>0.246</c:v>
                </c:pt>
                <c:pt idx="10">
                  <c:v>0.21</c:v>
                </c:pt>
                <c:pt idx="13" formatCode="General">
                  <c:v>0.439</c:v>
                </c:pt>
                <c:pt idx="14" formatCode="General">
                  <c:v>0.23300000000000001</c:v>
                </c:pt>
              </c:numCache>
            </c:numRef>
          </c:val>
        </c:ser>
        <c:ser>
          <c:idx val="10"/>
          <c:order val="10"/>
          <c:tx>
            <c:strRef>
              <c:f>TDS!$M$3</c:f>
              <c:strCache>
                <c:ptCount val="1"/>
                <c:pt idx="0">
                  <c:v>2/16/2004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TDS!$B$4:$B$20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TDS!$M$4:$M$20</c:f>
              <c:numCache>
                <c:formatCode>0.00</c:formatCode>
                <c:ptCount val="17"/>
                <c:pt idx="0">
                  <c:v>0.29099999999999998</c:v>
                </c:pt>
                <c:pt idx="1">
                  <c:v>0.251</c:v>
                </c:pt>
                <c:pt idx="2">
                  <c:v>0.254</c:v>
                </c:pt>
                <c:pt idx="3">
                  <c:v>0.25700000000000001</c:v>
                </c:pt>
                <c:pt idx="4">
                  <c:v>0.30499999999999999</c:v>
                </c:pt>
                <c:pt idx="5">
                  <c:v>0.22</c:v>
                </c:pt>
                <c:pt idx="6">
                  <c:v>0.26700000000000002</c:v>
                </c:pt>
                <c:pt idx="7">
                  <c:v>0.28499999999999998</c:v>
                </c:pt>
                <c:pt idx="8">
                  <c:v>0.28999999999999998</c:v>
                </c:pt>
                <c:pt idx="9">
                  <c:v>0.19400000000000001</c:v>
                </c:pt>
                <c:pt idx="10">
                  <c:v>0.19400000000000001</c:v>
                </c:pt>
                <c:pt idx="11">
                  <c:v>0.26200000000000001</c:v>
                </c:pt>
                <c:pt idx="12">
                  <c:v>0.13200000000000001</c:v>
                </c:pt>
                <c:pt idx="13" formatCode="General">
                  <c:v>0.33200000000000002</c:v>
                </c:pt>
                <c:pt idx="14" formatCode="General">
                  <c:v>0.27600000000000002</c:v>
                </c:pt>
                <c:pt idx="16" formatCode="General">
                  <c:v>8.2000000000000003E-2</c:v>
                </c:pt>
              </c:numCache>
            </c:numRef>
          </c:val>
        </c:ser>
        <c:axId val="89696896"/>
        <c:axId val="89707264"/>
      </c:barChart>
      <c:catAx>
        <c:axId val="89696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Sites</a:t>
                </a:r>
              </a:p>
            </c:rich>
          </c:tx>
          <c:layout>
            <c:manualLayout>
              <c:xMode val="edge"/>
              <c:yMode val="edge"/>
              <c:x val="0.49474510746960887"/>
              <c:y val="0.944445608977481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07264"/>
        <c:crosses val="autoZero"/>
        <c:auto val="1"/>
        <c:lblAlgn val="ctr"/>
        <c:lblOffset val="100"/>
        <c:tickLblSkip val="1"/>
        <c:tickMarkSkip val="1"/>
      </c:catAx>
      <c:valAx>
        <c:axId val="89707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TDS g/L</a:t>
                </a:r>
              </a:p>
            </c:rich>
          </c:tx>
          <c:layout>
            <c:manualLayout>
              <c:xMode val="edge"/>
              <c:yMode val="edge"/>
              <c:x val="1.2012020818685501E-2"/>
              <c:y val="0.34343476690090358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96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4150848224305"/>
          <c:y val="0.21843461277153037"/>
          <c:w val="7.9579637923791871E-2"/>
          <c:h val="0.334596372164484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Dissolved Oxygen %</a:t>
            </a:r>
          </a:p>
        </c:rich>
      </c:tx>
      <c:layout>
        <c:manualLayout>
          <c:xMode val="edge"/>
          <c:yMode val="edge"/>
          <c:x val="0.36876664050109725"/>
          <c:y val="2.92275574112736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737596719158064E-2"/>
          <c:y val="0.19832985386221294"/>
          <c:w val="0.89107668647774052"/>
          <c:h val="0.31106471816284187"/>
        </c:manualLayout>
      </c:layout>
      <c:barChart>
        <c:barDir val="col"/>
        <c:grouping val="clustered"/>
        <c:ser>
          <c:idx val="0"/>
          <c:order val="0"/>
          <c:tx>
            <c:strRef>
              <c:f>'DO %'!$C$3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%'!$C$4:$C$20</c:f>
              <c:numCache>
                <c:formatCode>0.0</c:formatCode>
                <c:ptCount val="17"/>
                <c:pt idx="0">
                  <c:v>84.12222222222222</c:v>
                </c:pt>
                <c:pt idx="1">
                  <c:v>80.922222222222217</c:v>
                </c:pt>
                <c:pt idx="2">
                  <c:v>89.337499999999991</c:v>
                </c:pt>
                <c:pt idx="3">
                  <c:v>74.114285714285714</c:v>
                </c:pt>
                <c:pt idx="4">
                  <c:v>82.242857142857133</c:v>
                </c:pt>
                <c:pt idx="5">
                  <c:v>22.512499999999999</c:v>
                </c:pt>
                <c:pt idx="6">
                  <c:v>74.566666666666663</c:v>
                </c:pt>
                <c:pt idx="7">
                  <c:v>77.599999999999994</c:v>
                </c:pt>
                <c:pt idx="8">
                  <c:v>60.033333333333331</c:v>
                </c:pt>
                <c:pt idx="9">
                  <c:v>80.033333333333331</c:v>
                </c:pt>
                <c:pt idx="10">
                  <c:v>19.45</c:v>
                </c:pt>
                <c:pt idx="11">
                  <c:v>54.779999999999994</c:v>
                </c:pt>
                <c:pt idx="12">
                  <c:v>42.449999999999996</c:v>
                </c:pt>
                <c:pt idx="13">
                  <c:v>114.175</c:v>
                </c:pt>
                <c:pt idx="14">
                  <c:v>57.974999999999994</c:v>
                </c:pt>
                <c:pt idx="15">
                  <c:v>80.599999999999994</c:v>
                </c:pt>
                <c:pt idx="16">
                  <c:v>56.400000000000006</c:v>
                </c:pt>
              </c:numCache>
            </c:numRef>
          </c:val>
        </c:ser>
        <c:axId val="81990784"/>
        <c:axId val="81992704"/>
      </c:barChart>
      <c:catAx>
        <c:axId val="81990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Sites</a:t>
                </a:r>
              </a:p>
            </c:rich>
          </c:tx>
          <c:layout>
            <c:manualLayout>
              <c:xMode val="edge"/>
              <c:yMode val="edge"/>
              <c:x val="0.52427855117504751"/>
              <c:y val="0.87891440501043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92704"/>
        <c:crosses val="autoZero"/>
        <c:auto val="1"/>
        <c:lblAlgn val="ctr"/>
        <c:lblOffset val="100"/>
        <c:tickLblSkip val="1"/>
        <c:tickMarkSkip val="1"/>
      </c:catAx>
      <c:valAx>
        <c:axId val="8199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DO %</a:t>
                </a:r>
              </a:p>
            </c:rich>
          </c:tx>
          <c:layout>
            <c:manualLayout>
              <c:xMode val="edge"/>
              <c:yMode val="edge"/>
              <c:x val="1.0498694391490314E-2"/>
              <c:y val="0.2818371607515658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90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Dissolved Oxygen %</a:t>
            </a:r>
          </a:p>
        </c:rich>
      </c:tx>
      <c:layout>
        <c:manualLayout>
          <c:xMode val="edge"/>
          <c:yMode val="edge"/>
          <c:x val="0.38402818555490598"/>
          <c:y val="2.65487108060110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17263652378172"/>
          <c:y val="0.18141619050774271"/>
          <c:w val="0.83558426306517963"/>
          <c:h val="0.36283238101548443"/>
        </c:manualLayout>
      </c:layout>
      <c:barChart>
        <c:barDir val="col"/>
        <c:grouping val="clustered"/>
        <c:ser>
          <c:idx val="0"/>
          <c:order val="0"/>
          <c:tx>
            <c:strRef>
              <c:f>'DO %'!$C$3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%'!$C$4:$C$20</c:f>
              <c:numCache>
                <c:formatCode>0.0</c:formatCode>
                <c:ptCount val="17"/>
                <c:pt idx="0">
                  <c:v>84.12222222222222</c:v>
                </c:pt>
                <c:pt idx="1">
                  <c:v>80.922222222222217</c:v>
                </c:pt>
                <c:pt idx="2">
                  <c:v>89.337499999999991</c:v>
                </c:pt>
                <c:pt idx="3">
                  <c:v>74.114285714285714</c:v>
                </c:pt>
                <c:pt idx="4">
                  <c:v>82.242857142857133</c:v>
                </c:pt>
                <c:pt idx="5">
                  <c:v>22.512499999999999</c:v>
                </c:pt>
                <c:pt idx="6">
                  <c:v>74.566666666666663</c:v>
                </c:pt>
                <c:pt idx="7">
                  <c:v>77.599999999999994</c:v>
                </c:pt>
                <c:pt idx="8">
                  <c:v>60.033333333333331</c:v>
                </c:pt>
                <c:pt idx="9">
                  <c:v>80.033333333333331</c:v>
                </c:pt>
                <c:pt idx="10">
                  <c:v>19.45</c:v>
                </c:pt>
                <c:pt idx="11">
                  <c:v>54.779999999999994</c:v>
                </c:pt>
                <c:pt idx="12">
                  <c:v>42.449999999999996</c:v>
                </c:pt>
                <c:pt idx="13">
                  <c:v>114.175</c:v>
                </c:pt>
                <c:pt idx="14">
                  <c:v>57.974999999999994</c:v>
                </c:pt>
                <c:pt idx="15">
                  <c:v>80.599999999999994</c:v>
                </c:pt>
                <c:pt idx="16">
                  <c:v>56.400000000000006</c:v>
                </c:pt>
              </c:numCache>
            </c:numRef>
          </c:val>
        </c:ser>
        <c:ser>
          <c:idx val="1"/>
          <c:order val="1"/>
          <c:tx>
            <c:strRef>
              <c:f>'DO %'!$D$3</c:f>
              <c:strCache>
                <c:ptCount val="1"/>
                <c:pt idx="0">
                  <c:v>5/7/2003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%'!$D$4:$D$20</c:f>
              <c:numCache>
                <c:formatCode>0.0</c:formatCode>
                <c:ptCount val="17"/>
                <c:pt idx="0">
                  <c:v>73.599999999999994</c:v>
                </c:pt>
                <c:pt idx="1">
                  <c:v>76.400000000000006</c:v>
                </c:pt>
                <c:pt idx="6">
                  <c:v>82.1</c:v>
                </c:pt>
                <c:pt idx="7">
                  <c:v>43.6</c:v>
                </c:pt>
                <c:pt idx="8">
                  <c:v>55</c:v>
                </c:pt>
                <c:pt idx="9">
                  <c:v>95.5</c:v>
                </c:pt>
              </c:numCache>
            </c:numRef>
          </c:val>
        </c:ser>
        <c:ser>
          <c:idx val="2"/>
          <c:order val="2"/>
          <c:tx>
            <c:strRef>
              <c:f>'DO %'!$E$3</c:f>
              <c:strCache>
                <c:ptCount val="1"/>
                <c:pt idx="0">
                  <c:v>6/30/2003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%'!$E$4:$E$20</c:f>
              <c:numCache>
                <c:formatCode>0.0</c:formatCode>
                <c:ptCount val="17"/>
                <c:pt idx="0" formatCode="0.000">
                  <c:v>75.900000000000006</c:v>
                </c:pt>
                <c:pt idx="1">
                  <c:v>75.900000000000006</c:v>
                </c:pt>
                <c:pt idx="2">
                  <c:v>106.1</c:v>
                </c:pt>
                <c:pt idx="4">
                  <c:v>88.8</c:v>
                </c:pt>
                <c:pt idx="5">
                  <c:v>43</c:v>
                </c:pt>
                <c:pt idx="6">
                  <c:v>71.7</c:v>
                </c:pt>
                <c:pt idx="7">
                  <c:v>81.900000000000006</c:v>
                </c:pt>
                <c:pt idx="8">
                  <c:v>56</c:v>
                </c:pt>
                <c:pt idx="9">
                  <c:v>71.599999999999994</c:v>
                </c:pt>
                <c:pt idx="10">
                  <c:v>4.7</c:v>
                </c:pt>
                <c:pt idx="11">
                  <c:v>82.8</c:v>
                </c:pt>
              </c:numCache>
            </c:numRef>
          </c:val>
        </c:ser>
        <c:ser>
          <c:idx val="3"/>
          <c:order val="3"/>
          <c:tx>
            <c:strRef>
              <c:f>'DO %'!$F$3</c:f>
              <c:strCache>
                <c:ptCount val="1"/>
                <c:pt idx="0">
                  <c:v>8/1/2003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%'!$F$4:$F$20</c:f>
              <c:numCache>
                <c:formatCode>0.0</c:formatCode>
                <c:ptCount val="17"/>
                <c:pt idx="0">
                  <c:v>85.4</c:v>
                </c:pt>
                <c:pt idx="1">
                  <c:v>79.5</c:v>
                </c:pt>
                <c:pt idx="2">
                  <c:v>90.6</c:v>
                </c:pt>
                <c:pt idx="3">
                  <c:v>64.2</c:v>
                </c:pt>
                <c:pt idx="4">
                  <c:v>87.9</c:v>
                </c:pt>
                <c:pt idx="5">
                  <c:v>3.6</c:v>
                </c:pt>
                <c:pt idx="6">
                  <c:v>70.5</c:v>
                </c:pt>
                <c:pt idx="7">
                  <c:v>86.4</c:v>
                </c:pt>
                <c:pt idx="8">
                  <c:v>58.9</c:v>
                </c:pt>
              </c:numCache>
            </c:numRef>
          </c:val>
        </c:ser>
        <c:ser>
          <c:idx val="4"/>
          <c:order val="4"/>
          <c:tx>
            <c:strRef>
              <c:f>'DO %'!$G$3</c:f>
              <c:strCache>
                <c:ptCount val="1"/>
                <c:pt idx="0">
                  <c:v>8/3/2003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%'!$G$4:$G$20</c:f>
              <c:numCache>
                <c:formatCode>General</c:formatCode>
                <c:ptCount val="17"/>
                <c:pt idx="9" formatCode="0.0">
                  <c:v>16.7</c:v>
                </c:pt>
                <c:pt idx="10" formatCode="0.0">
                  <c:v>33.799999999999997</c:v>
                </c:pt>
                <c:pt idx="11" formatCode="0.0">
                  <c:v>60.8</c:v>
                </c:pt>
                <c:pt idx="12" formatCode="0.0">
                  <c:v>54.4</c:v>
                </c:pt>
              </c:numCache>
            </c:numRef>
          </c:val>
        </c:ser>
        <c:ser>
          <c:idx val="5"/>
          <c:order val="5"/>
          <c:tx>
            <c:strRef>
              <c:f>'DO %'!$H$3</c:f>
              <c:strCache>
                <c:ptCount val="1"/>
                <c:pt idx="0">
                  <c:v>9/11/2003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%'!$H$4:$H$20</c:f>
              <c:numCache>
                <c:formatCode>0.0</c:formatCode>
                <c:ptCount val="17"/>
                <c:pt idx="0">
                  <c:v>80.099999999999994</c:v>
                </c:pt>
                <c:pt idx="1">
                  <c:v>71.900000000000006</c:v>
                </c:pt>
                <c:pt idx="2">
                  <c:v>90.1</c:v>
                </c:pt>
                <c:pt idx="3">
                  <c:v>81.900000000000006</c:v>
                </c:pt>
                <c:pt idx="5">
                  <c:v>17.7</c:v>
                </c:pt>
                <c:pt idx="6">
                  <c:v>68.900000000000006</c:v>
                </c:pt>
                <c:pt idx="7">
                  <c:v>78.7</c:v>
                </c:pt>
                <c:pt idx="8">
                  <c:v>52</c:v>
                </c:pt>
                <c:pt idx="9">
                  <c:v>21.7</c:v>
                </c:pt>
                <c:pt idx="10">
                  <c:v>5.3</c:v>
                </c:pt>
                <c:pt idx="11">
                  <c:v>31.6</c:v>
                </c:pt>
              </c:numCache>
            </c:numRef>
          </c:val>
        </c:ser>
        <c:ser>
          <c:idx val="6"/>
          <c:order val="6"/>
          <c:tx>
            <c:strRef>
              <c:f>'DO %'!$I$3</c:f>
              <c:strCache>
                <c:ptCount val="1"/>
                <c:pt idx="0">
                  <c:v>10/16/2003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%'!$I$4:$I$20</c:f>
              <c:numCache>
                <c:formatCode>0.0</c:formatCode>
                <c:ptCount val="17"/>
                <c:pt idx="0">
                  <c:v>86.9</c:v>
                </c:pt>
                <c:pt idx="1">
                  <c:v>77.099999999999994</c:v>
                </c:pt>
                <c:pt idx="2">
                  <c:v>82.8</c:v>
                </c:pt>
                <c:pt idx="3">
                  <c:v>56.5</c:v>
                </c:pt>
                <c:pt idx="4">
                  <c:v>83.2</c:v>
                </c:pt>
                <c:pt idx="5">
                  <c:v>4.9000000000000004</c:v>
                </c:pt>
                <c:pt idx="6">
                  <c:v>65.3</c:v>
                </c:pt>
                <c:pt idx="7">
                  <c:v>75.900000000000006</c:v>
                </c:pt>
                <c:pt idx="8">
                  <c:v>51.4</c:v>
                </c:pt>
                <c:pt idx="9">
                  <c:v>49.5</c:v>
                </c:pt>
                <c:pt idx="10">
                  <c:v>6.2</c:v>
                </c:pt>
                <c:pt idx="12">
                  <c:v>24.2</c:v>
                </c:pt>
              </c:numCache>
            </c:numRef>
          </c:val>
        </c:ser>
        <c:ser>
          <c:idx val="7"/>
          <c:order val="7"/>
          <c:tx>
            <c:strRef>
              <c:f>'DO %'!$J$3</c:f>
              <c:strCache>
                <c:ptCount val="1"/>
                <c:pt idx="0">
                  <c:v>11/19/2003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%'!$J$4:$J$20</c:f>
              <c:numCache>
                <c:formatCode>0.0</c:formatCode>
                <c:ptCount val="17"/>
                <c:pt idx="0">
                  <c:v>80.599999999999994</c:v>
                </c:pt>
                <c:pt idx="1">
                  <c:v>78.7</c:v>
                </c:pt>
                <c:pt idx="2">
                  <c:v>74.400000000000006</c:v>
                </c:pt>
                <c:pt idx="3">
                  <c:v>80.7</c:v>
                </c:pt>
                <c:pt idx="4">
                  <c:v>78</c:v>
                </c:pt>
                <c:pt idx="5">
                  <c:v>37</c:v>
                </c:pt>
                <c:pt idx="6">
                  <c:v>69.099999999999994</c:v>
                </c:pt>
                <c:pt idx="7">
                  <c:v>47.5</c:v>
                </c:pt>
                <c:pt idx="8">
                  <c:v>73.7</c:v>
                </c:pt>
                <c:pt idx="9">
                  <c:v>81.599999999999994</c:v>
                </c:pt>
                <c:pt idx="10">
                  <c:v>14.1</c:v>
                </c:pt>
                <c:pt idx="11">
                  <c:v>57.9</c:v>
                </c:pt>
                <c:pt idx="12">
                  <c:v>33.799999999999997</c:v>
                </c:pt>
                <c:pt idx="13">
                  <c:v>113.9</c:v>
                </c:pt>
                <c:pt idx="14">
                  <c:v>63.4</c:v>
                </c:pt>
                <c:pt idx="15">
                  <c:v>80.599999999999994</c:v>
                </c:pt>
                <c:pt idx="16">
                  <c:v>53.6</c:v>
                </c:pt>
              </c:numCache>
            </c:numRef>
          </c:val>
        </c:ser>
        <c:ser>
          <c:idx val="8"/>
          <c:order val="8"/>
          <c:tx>
            <c:strRef>
              <c:f>'DO %'!$K$3</c:f>
              <c:strCache>
                <c:ptCount val="1"/>
                <c:pt idx="0">
                  <c:v>12/8/2003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%'!$K$4:$K$20</c:f>
              <c:numCache>
                <c:formatCode>0.0</c:formatCode>
                <c:ptCount val="17"/>
                <c:pt idx="0">
                  <c:v>99.5</c:v>
                </c:pt>
                <c:pt idx="1">
                  <c:v>92</c:v>
                </c:pt>
                <c:pt idx="2">
                  <c:v>90.9</c:v>
                </c:pt>
                <c:pt idx="3">
                  <c:v>79.5</c:v>
                </c:pt>
                <c:pt idx="4">
                  <c:v>81.599999999999994</c:v>
                </c:pt>
                <c:pt idx="5">
                  <c:v>17.5</c:v>
                </c:pt>
                <c:pt idx="6">
                  <c:v>81.3</c:v>
                </c:pt>
                <c:pt idx="7">
                  <c:v>102.4</c:v>
                </c:pt>
                <c:pt idx="8">
                  <c:v>69.8</c:v>
                </c:pt>
                <c:pt idx="9">
                  <c:v>130.6</c:v>
                </c:pt>
                <c:pt idx="10">
                  <c:v>17.5</c:v>
                </c:pt>
                <c:pt idx="13">
                  <c:v>100.8</c:v>
                </c:pt>
                <c:pt idx="14">
                  <c:v>68.599999999999994</c:v>
                </c:pt>
              </c:numCache>
            </c:numRef>
          </c:val>
        </c:ser>
        <c:ser>
          <c:idx val="9"/>
          <c:order val="9"/>
          <c:tx>
            <c:strRef>
              <c:f>'DO %'!$L$3</c:f>
              <c:strCache>
                <c:ptCount val="1"/>
                <c:pt idx="0">
                  <c:v>1/26/2004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%'!$L$4:$L$20</c:f>
              <c:numCache>
                <c:formatCode>0.00</c:formatCode>
                <c:ptCount val="17"/>
                <c:pt idx="0">
                  <c:v>79</c:v>
                </c:pt>
                <c:pt idx="1">
                  <c:v>76</c:v>
                </c:pt>
                <c:pt idx="2">
                  <c:v>88.3</c:v>
                </c:pt>
                <c:pt idx="3">
                  <c:v>78</c:v>
                </c:pt>
                <c:pt idx="4">
                  <c:v>83.9</c:v>
                </c:pt>
                <c:pt idx="5">
                  <c:v>26.4</c:v>
                </c:pt>
                <c:pt idx="6">
                  <c:v>75.7</c:v>
                </c:pt>
                <c:pt idx="7">
                  <c:v>85.3</c:v>
                </c:pt>
                <c:pt idx="8">
                  <c:v>52.9</c:v>
                </c:pt>
                <c:pt idx="9">
                  <c:v>140.1</c:v>
                </c:pt>
                <c:pt idx="10">
                  <c:v>27.2</c:v>
                </c:pt>
                <c:pt idx="13" formatCode="General">
                  <c:v>155.69999999999999</c:v>
                </c:pt>
                <c:pt idx="14" formatCode="General">
                  <c:v>27.6</c:v>
                </c:pt>
              </c:numCache>
            </c:numRef>
          </c:val>
        </c:ser>
        <c:ser>
          <c:idx val="10"/>
          <c:order val="10"/>
          <c:tx>
            <c:strRef>
              <c:f>'DO %'!$M$3</c:f>
              <c:strCache>
                <c:ptCount val="1"/>
                <c:pt idx="0">
                  <c:v>2/16/2004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 %'!$B$4:$B$20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'DO %'!$M$4:$M$20</c:f>
              <c:numCache>
                <c:formatCode>0.00</c:formatCode>
                <c:ptCount val="17"/>
                <c:pt idx="0">
                  <c:v>96.1</c:v>
                </c:pt>
                <c:pt idx="1">
                  <c:v>100.8</c:v>
                </c:pt>
                <c:pt idx="2">
                  <c:v>91.5</c:v>
                </c:pt>
                <c:pt idx="3">
                  <c:v>78</c:v>
                </c:pt>
                <c:pt idx="4">
                  <c:v>72.3</c:v>
                </c:pt>
                <c:pt idx="5">
                  <c:v>30</c:v>
                </c:pt>
                <c:pt idx="6">
                  <c:v>86.5</c:v>
                </c:pt>
                <c:pt idx="7">
                  <c:v>96.7</c:v>
                </c:pt>
                <c:pt idx="8">
                  <c:v>70.599999999999994</c:v>
                </c:pt>
                <c:pt idx="9">
                  <c:v>113</c:v>
                </c:pt>
                <c:pt idx="10">
                  <c:v>46.8</c:v>
                </c:pt>
                <c:pt idx="11">
                  <c:v>40.799999999999997</c:v>
                </c:pt>
                <c:pt idx="12">
                  <c:v>57.4</c:v>
                </c:pt>
                <c:pt idx="13" formatCode="General">
                  <c:v>86.3</c:v>
                </c:pt>
                <c:pt idx="14" formatCode="General">
                  <c:v>72.3</c:v>
                </c:pt>
                <c:pt idx="16" formatCode="General">
                  <c:v>59.2</c:v>
                </c:pt>
              </c:numCache>
            </c:numRef>
          </c:val>
        </c:ser>
        <c:axId val="82340480"/>
        <c:axId val="82346752"/>
      </c:barChart>
      <c:catAx>
        <c:axId val="82340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Sites</a:t>
                </a:r>
              </a:p>
            </c:rich>
          </c:tx>
          <c:layout>
            <c:manualLayout>
              <c:xMode val="edge"/>
              <c:yMode val="edge"/>
              <c:x val="0.49324721080446282"/>
              <c:y val="0.890856740379477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46752"/>
        <c:crosses val="autoZero"/>
        <c:auto val="1"/>
        <c:lblAlgn val="ctr"/>
        <c:lblOffset val="100"/>
        <c:tickLblSkip val="1"/>
        <c:tickMarkSkip val="1"/>
      </c:catAx>
      <c:valAx>
        <c:axId val="82346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DO %</a:t>
                </a:r>
              </a:p>
            </c:rich>
          </c:tx>
          <c:layout>
            <c:manualLayout>
              <c:xMode val="edge"/>
              <c:yMode val="edge"/>
              <c:x val="8.8079859072225548E-3"/>
              <c:y val="0.2890859621098990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40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128009395184953"/>
          <c:y val="0.62241977556314465"/>
          <c:w val="5.6371109806224305E-2"/>
          <c:h val="0.373156879662266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34" r="0.4" t="1" header="0.5" footer="0.5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Dissolved Oxygen</a:t>
            </a:r>
          </a:p>
        </c:rich>
      </c:tx>
      <c:layout>
        <c:manualLayout>
          <c:xMode val="edge"/>
          <c:yMode val="edge"/>
          <c:x val="0.4"/>
          <c:y val="3.1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095846645367766E-2"/>
          <c:y val="0.21634615384615483"/>
          <c:w val="0.90095846645367716"/>
          <c:h val="0.29326923076923078"/>
        </c:manualLayout>
      </c:layout>
      <c:barChart>
        <c:barDir val="col"/>
        <c:grouping val="clustered"/>
        <c:ser>
          <c:idx val="0"/>
          <c:order val="0"/>
          <c:tx>
            <c:strRef>
              <c:f>DO!$C$3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DO!$B$4:$B$20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DO!$C$4:$C$20</c:f>
              <c:numCache>
                <c:formatCode>0.00</c:formatCode>
                <c:ptCount val="17"/>
                <c:pt idx="0">
                  <c:v>7.74125</c:v>
                </c:pt>
                <c:pt idx="1">
                  <c:v>7.2155555555555573</c:v>
                </c:pt>
                <c:pt idx="2">
                  <c:v>7.6624999999999996</c:v>
                </c:pt>
                <c:pt idx="3">
                  <c:v>6.5528571428571434</c:v>
                </c:pt>
                <c:pt idx="4">
                  <c:v>7.2185714285714289</c:v>
                </c:pt>
                <c:pt idx="5">
                  <c:v>2.0374999999999996</c:v>
                </c:pt>
                <c:pt idx="6">
                  <c:v>6.4933333333333332</c:v>
                </c:pt>
                <c:pt idx="7">
                  <c:v>6.858888888888889</c:v>
                </c:pt>
                <c:pt idx="8">
                  <c:v>5.4288888888888884</c:v>
                </c:pt>
                <c:pt idx="9">
                  <c:v>7.1366666666666667</c:v>
                </c:pt>
                <c:pt idx="10">
                  <c:v>1.83</c:v>
                </c:pt>
                <c:pt idx="11">
                  <c:v>4.6540000000000008</c:v>
                </c:pt>
                <c:pt idx="12">
                  <c:v>3.8574999999999999</c:v>
                </c:pt>
                <c:pt idx="13">
                  <c:v>9.9400000000000013</c:v>
                </c:pt>
                <c:pt idx="14">
                  <c:v>5.5650000000000004</c:v>
                </c:pt>
                <c:pt idx="15">
                  <c:v>7.41</c:v>
                </c:pt>
                <c:pt idx="16">
                  <c:v>5.46</c:v>
                </c:pt>
              </c:numCache>
            </c:numRef>
          </c:val>
        </c:ser>
        <c:axId val="82789504"/>
        <c:axId val="82791424"/>
      </c:barChart>
      <c:catAx>
        <c:axId val="82789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Sites</a:t>
                </a:r>
              </a:p>
            </c:rich>
          </c:tx>
          <c:layout>
            <c:manualLayout>
              <c:xMode val="edge"/>
              <c:yMode val="edge"/>
              <c:x val="0.52396166134185307"/>
              <c:y val="0.877403846153849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791424"/>
        <c:crosses val="autoZero"/>
        <c:auto val="1"/>
        <c:lblAlgn val="ctr"/>
        <c:lblOffset val="100"/>
        <c:tickLblSkip val="1"/>
        <c:tickMarkSkip val="1"/>
      </c:catAx>
      <c:valAx>
        <c:axId val="8279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DO mg/L</a:t>
                </a:r>
              </a:p>
            </c:rich>
          </c:tx>
          <c:layout>
            <c:manualLayout>
              <c:xMode val="edge"/>
              <c:yMode val="edge"/>
              <c:x val="1.0223642172523896E-2"/>
              <c:y val="0.2572115384615359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789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Average pH</a:t>
            </a:r>
          </a:p>
        </c:rich>
      </c:tx>
      <c:layout>
        <c:manualLayout>
          <c:xMode val="edge"/>
          <c:yMode val="edge"/>
          <c:x val="0.4401064773735594"/>
          <c:y val="3.0000000000000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54747116237902"/>
          <c:y val="0.17200000000000001"/>
          <c:w val="0.85803016858917758"/>
          <c:h val="0.35000000000000031"/>
        </c:manualLayout>
      </c:layout>
      <c:barChart>
        <c:barDir val="col"/>
        <c:grouping val="clustered"/>
        <c:ser>
          <c:idx val="0"/>
          <c:order val="0"/>
          <c:tx>
            <c:strRef>
              <c:f>pH!$C$3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pH!$B$4:$B$20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pH!$C$4:$C$20</c:f>
              <c:numCache>
                <c:formatCode>0.00</c:formatCode>
                <c:ptCount val="17"/>
                <c:pt idx="0">
                  <c:v>7.5999999999999988</c:v>
                </c:pt>
                <c:pt idx="1">
                  <c:v>7.6977777777777776</c:v>
                </c:pt>
                <c:pt idx="2">
                  <c:v>7.7850000000000001</c:v>
                </c:pt>
                <c:pt idx="3">
                  <c:v>7.6257142857142854</c:v>
                </c:pt>
                <c:pt idx="4">
                  <c:v>7.64</c:v>
                </c:pt>
                <c:pt idx="5">
                  <c:v>7.1275000000000004</c:v>
                </c:pt>
                <c:pt idx="6">
                  <c:v>7.6111111111111107</c:v>
                </c:pt>
                <c:pt idx="7">
                  <c:v>7.858888888888889</c:v>
                </c:pt>
                <c:pt idx="8">
                  <c:v>7.3922222222222222</c:v>
                </c:pt>
                <c:pt idx="9">
                  <c:v>7.6788888888888884</c:v>
                </c:pt>
                <c:pt idx="10">
                  <c:v>7.1300000000000008</c:v>
                </c:pt>
                <c:pt idx="11">
                  <c:v>7.1599999999999993</c:v>
                </c:pt>
                <c:pt idx="12">
                  <c:v>7.1000000000000005</c:v>
                </c:pt>
                <c:pt idx="13">
                  <c:v>7.6325000000000003</c:v>
                </c:pt>
                <c:pt idx="14">
                  <c:v>7.3724999999999996</c:v>
                </c:pt>
                <c:pt idx="15">
                  <c:v>7.57</c:v>
                </c:pt>
                <c:pt idx="16">
                  <c:v>7.18</c:v>
                </c:pt>
              </c:numCache>
            </c:numRef>
          </c:val>
        </c:ser>
        <c:axId val="82926592"/>
        <c:axId val="82941056"/>
      </c:barChart>
      <c:catAx>
        <c:axId val="82926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Sites</a:t>
                </a:r>
              </a:p>
            </c:rich>
          </c:tx>
          <c:layout>
            <c:manualLayout>
              <c:xMode val="edge"/>
              <c:yMode val="edge"/>
              <c:x val="0.54037267080745122"/>
              <c:y val="0.914000000000000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41056"/>
        <c:crosses val="autoZero"/>
        <c:auto val="1"/>
        <c:lblAlgn val="ctr"/>
        <c:lblOffset val="100"/>
        <c:tickLblSkip val="1"/>
        <c:tickMarkSkip val="1"/>
      </c:catAx>
      <c:valAx>
        <c:axId val="82941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pH </a:t>
                </a:r>
              </a:p>
            </c:rich>
          </c:tx>
          <c:layout>
            <c:manualLayout>
              <c:xMode val="edge"/>
              <c:yMode val="edge"/>
              <c:x val="1.4196983141082519E-2"/>
              <c:y val="0.3220000000000012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26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Redox Potential</a:t>
            </a:r>
          </a:p>
        </c:rich>
      </c:tx>
      <c:layout>
        <c:manualLayout>
          <c:xMode val="edge"/>
          <c:yMode val="edge"/>
          <c:x val="0.39197748064743337"/>
          <c:y val="2.65878877400296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5594651653764954E-2"/>
          <c:y val="0.16838995568685378"/>
          <c:w val="0.91414496833216041"/>
          <c:h val="0.72230428360413834"/>
        </c:manualLayout>
      </c:layout>
      <c:barChart>
        <c:barDir val="col"/>
        <c:grouping val="clustered"/>
        <c:ser>
          <c:idx val="0"/>
          <c:order val="0"/>
          <c:tx>
            <c:strRef>
              <c:f>Redox!$C$3</c:f>
              <c:strCache>
                <c:ptCount val="1"/>
                <c:pt idx="0">
                  <c:v>5/7/2003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Redox!$C$4:$C$20</c:f>
              <c:numCache>
                <c:formatCode>0.0</c:formatCode>
                <c:ptCount val="17"/>
                <c:pt idx="0">
                  <c:v>251</c:v>
                </c:pt>
                <c:pt idx="1">
                  <c:v>229.7</c:v>
                </c:pt>
                <c:pt idx="6">
                  <c:v>153.9</c:v>
                </c:pt>
                <c:pt idx="7">
                  <c:v>127</c:v>
                </c:pt>
                <c:pt idx="8">
                  <c:v>150</c:v>
                </c:pt>
                <c:pt idx="9">
                  <c:v>164</c:v>
                </c:pt>
              </c:numCache>
            </c:numRef>
          </c:val>
        </c:ser>
        <c:ser>
          <c:idx val="1"/>
          <c:order val="1"/>
          <c:tx>
            <c:strRef>
              <c:f>Redox!$D$3</c:f>
              <c:strCache>
                <c:ptCount val="1"/>
                <c:pt idx="0">
                  <c:v>6/30/2003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Redox!$D$4:$D$20</c:f>
              <c:numCache>
                <c:formatCode>0.0</c:formatCode>
                <c:ptCount val="17"/>
                <c:pt idx="0" formatCode="0.00">
                  <c:v>147.5</c:v>
                </c:pt>
                <c:pt idx="1">
                  <c:v>113.2</c:v>
                </c:pt>
                <c:pt idx="2">
                  <c:v>79.599999999999994</c:v>
                </c:pt>
                <c:pt idx="4">
                  <c:v>78.8</c:v>
                </c:pt>
                <c:pt idx="5">
                  <c:v>69.400000000000006</c:v>
                </c:pt>
                <c:pt idx="6">
                  <c:v>75.599999999999994</c:v>
                </c:pt>
                <c:pt idx="7">
                  <c:v>59.4</c:v>
                </c:pt>
                <c:pt idx="8">
                  <c:v>82.7</c:v>
                </c:pt>
                <c:pt idx="9">
                  <c:v>101.5</c:v>
                </c:pt>
                <c:pt idx="10">
                  <c:v>-1.6</c:v>
                </c:pt>
                <c:pt idx="11">
                  <c:v>51.1</c:v>
                </c:pt>
              </c:numCache>
            </c:numRef>
          </c:val>
        </c:ser>
        <c:ser>
          <c:idx val="2"/>
          <c:order val="2"/>
          <c:tx>
            <c:strRef>
              <c:f>Redox!$E$3</c:f>
              <c:strCache>
                <c:ptCount val="1"/>
                <c:pt idx="0">
                  <c:v>8/1/2003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Redox!$E$4:$E$20</c:f>
              <c:numCache>
                <c:formatCode>0.0</c:formatCode>
                <c:ptCount val="17"/>
                <c:pt idx="0">
                  <c:v>81</c:v>
                </c:pt>
                <c:pt idx="1">
                  <c:v>69.8</c:v>
                </c:pt>
                <c:pt idx="2">
                  <c:v>59.4</c:v>
                </c:pt>
                <c:pt idx="3">
                  <c:v>48.3</c:v>
                </c:pt>
                <c:pt idx="4">
                  <c:v>48.9</c:v>
                </c:pt>
                <c:pt idx="5">
                  <c:v>83.1</c:v>
                </c:pt>
                <c:pt idx="6">
                  <c:v>28.1</c:v>
                </c:pt>
                <c:pt idx="7">
                  <c:v>28.4</c:v>
                </c:pt>
                <c:pt idx="8">
                  <c:v>32.700000000000003</c:v>
                </c:pt>
              </c:numCache>
            </c:numRef>
          </c:val>
        </c:ser>
        <c:ser>
          <c:idx val="3"/>
          <c:order val="3"/>
          <c:tx>
            <c:strRef>
              <c:f>Redox!$F$3</c:f>
              <c:strCache>
                <c:ptCount val="1"/>
                <c:pt idx="0">
                  <c:v>8/3/2003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Redox!$F$4:$F$20</c:f>
              <c:numCache>
                <c:formatCode>General</c:formatCode>
                <c:ptCount val="17"/>
                <c:pt idx="9" formatCode="0.0">
                  <c:v>14.5</c:v>
                </c:pt>
                <c:pt idx="10" formatCode="0.0">
                  <c:v>15.5</c:v>
                </c:pt>
                <c:pt idx="11" formatCode="0.0">
                  <c:v>56.6</c:v>
                </c:pt>
                <c:pt idx="12" formatCode="0.0">
                  <c:v>20</c:v>
                </c:pt>
              </c:numCache>
            </c:numRef>
          </c:val>
        </c:ser>
        <c:ser>
          <c:idx val="4"/>
          <c:order val="4"/>
          <c:tx>
            <c:strRef>
              <c:f>Redox!$G$3</c:f>
              <c:strCache>
                <c:ptCount val="1"/>
                <c:pt idx="0">
                  <c:v>9/11/2003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Redox!$G$4:$G$20</c:f>
              <c:numCache>
                <c:formatCode>0.0</c:formatCode>
                <c:ptCount val="17"/>
                <c:pt idx="0">
                  <c:v>208.6</c:v>
                </c:pt>
                <c:pt idx="1">
                  <c:v>180.7</c:v>
                </c:pt>
                <c:pt idx="2">
                  <c:v>137.5</c:v>
                </c:pt>
                <c:pt idx="3">
                  <c:v>168.4</c:v>
                </c:pt>
                <c:pt idx="5">
                  <c:v>174.7</c:v>
                </c:pt>
                <c:pt idx="6">
                  <c:v>187.1</c:v>
                </c:pt>
                <c:pt idx="7">
                  <c:v>158</c:v>
                </c:pt>
                <c:pt idx="8">
                  <c:v>200.9</c:v>
                </c:pt>
                <c:pt idx="9">
                  <c:v>-14.7</c:v>
                </c:pt>
                <c:pt idx="10">
                  <c:v>-21.2</c:v>
                </c:pt>
                <c:pt idx="11">
                  <c:v>43.5</c:v>
                </c:pt>
              </c:numCache>
            </c:numRef>
          </c:val>
        </c:ser>
        <c:ser>
          <c:idx val="5"/>
          <c:order val="5"/>
          <c:tx>
            <c:strRef>
              <c:f>Redox!$H$3</c:f>
              <c:strCache>
                <c:ptCount val="1"/>
                <c:pt idx="0">
                  <c:v>10/16/2003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Redox!$H$4:$H$20</c:f>
              <c:numCache>
                <c:formatCode>0.00</c:formatCode>
                <c:ptCount val="17"/>
                <c:pt idx="0" formatCode="0.0">
                  <c:v>148</c:v>
                </c:pt>
                <c:pt idx="3" formatCode="0.0">
                  <c:v>71.3</c:v>
                </c:pt>
                <c:pt idx="4" formatCode="0.0">
                  <c:v>78</c:v>
                </c:pt>
                <c:pt idx="6" formatCode="0.0">
                  <c:v>88.5</c:v>
                </c:pt>
                <c:pt idx="8" formatCode="0.0">
                  <c:v>154</c:v>
                </c:pt>
                <c:pt idx="9" formatCode="0.0">
                  <c:v>70.3</c:v>
                </c:pt>
                <c:pt idx="10" formatCode="0.0">
                  <c:v>-49.9</c:v>
                </c:pt>
                <c:pt idx="12" formatCode="0.0">
                  <c:v>-37.200000000000003</c:v>
                </c:pt>
              </c:numCache>
            </c:numRef>
          </c:val>
        </c:ser>
        <c:ser>
          <c:idx val="6"/>
          <c:order val="6"/>
          <c:tx>
            <c:strRef>
              <c:f>Redox!$I$3</c:f>
              <c:strCache>
                <c:ptCount val="1"/>
                <c:pt idx="0">
                  <c:v>11/19/2003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Redox!$I$4:$I$20</c:f>
              <c:numCache>
                <c:formatCode>0.0</c:formatCode>
                <c:ptCount val="17"/>
                <c:pt idx="0">
                  <c:v>125.1</c:v>
                </c:pt>
                <c:pt idx="1">
                  <c:v>60.3</c:v>
                </c:pt>
                <c:pt idx="2">
                  <c:v>115.4</c:v>
                </c:pt>
                <c:pt idx="3">
                  <c:v>127.6</c:v>
                </c:pt>
                <c:pt idx="4">
                  <c:v>136</c:v>
                </c:pt>
                <c:pt idx="5">
                  <c:v>140.30000000000001</c:v>
                </c:pt>
                <c:pt idx="6">
                  <c:v>144.9</c:v>
                </c:pt>
                <c:pt idx="7">
                  <c:v>146.19999999999999</c:v>
                </c:pt>
                <c:pt idx="8">
                  <c:v>146.1</c:v>
                </c:pt>
                <c:pt idx="9">
                  <c:v>83.8</c:v>
                </c:pt>
                <c:pt idx="10">
                  <c:v>-1</c:v>
                </c:pt>
                <c:pt idx="11">
                  <c:v>36.5</c:v>
                </c:pt>
                <c:pt idx="12">
                  <c:v>79.5</c:v>
                </c:pt>
                <c:pt idx="13">
                  <c:v>144.9</c:v>
                </c:pt>
                <c:pt idx="14">
                  <c:v>-6.4</c:v>
                </c:pt>
                <c:pt idx="15">
                  <c:v>94</c:v>
                </c:pt>
                <c:pt idx="16">
                  <c:v>139.9</c:v>
                </c:pt>
              </c:numCache>
            </c:numRef>
          </c:val>
        </c:ser>
        <c:ser>
          <c:idx val="7"/>
          <c:order val="7"/>
          <c:tx>
            <c:strRef>
              <c:f>Redox!$J$3</c:f>
              <c:strCache>
                <c:ptCount val="1"/>
                <c:pt idx="0">
                  <c:v>12/8/2003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Redox!$J$4:$J$20</c:f>
              <c:numCache>
                <c:formatCode>0.00</c:formatCode>
                <c:ptCount val="17"/>
              </c:numCache>
            </c:numRef>
          </c:val>
        </c:ser>
        <c:ser>
          <c:idx val="8"/>
          <c:order val="8"/>
          <c:tx>
            <c:strRef>
              <c:f>Redox!$K$3</c:f>
              <c:strCache>
                <c:ptCount val="1"/>
                <c:pt idx="0">
                  <c:v>1/26/2004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Redox!$K$4:$K$20</c:f>
              <c:numCache>
                <c:formatCode>0.00</c:formatCode>
                <c:ptCount val="17"/>
                <c:pt idx="0">
                  <c:v>61.9</c:v>
                </c:pt>
                <c:pt idx="1">
                  <c:v>69.400000000000006</c:v>
                </c:pt>
                <c:pt idx="2">
                  <c:v>69.599999999999994</c:v>
                </c:pt>
                <c:pt idx="3">
                  <c:v>69.900000000000006</c:v>
                </c:pt>
                <c:pt idx="4">
                  <c:v>7.41</c:v>
                </c:pt>
                <c:pt idx="5">
                  <c:v>54.5</c:v>
                </c:pt>
                <c:pt idx="6">
                  <c:v>61</c:v>
                </c:pt>
                <c:pt idx="7">
                  <c:v>47.2</c:v>
                </c:pt>
                <c:pt idx="8">
                  <c:v>88.1</c:v>
                </c:pt>
                <c:pt idx="9">
                  <c:v>58.3</c:v>
                </c:pt>
                <c:pt idx="10">
                  <c:v>-51.4</c:v>
                </c:pt>
                <c:pt idx="13" formatCode="General">
                  <c:v>66.2</c:v>
                </c:pt>
                <c:pt idx="14" formatCode="General">
                  <c:v>-4.2</c:v>
                </c:pt>
              </c:numCache>
            </c:numRef>
          </c:val>
        </c:ser>
        <c:ser>
          <c:idx val="9"/>
          <c:order val="9"/>
          <c:tx>
            <c:strRef>
              <c:f>Redox!$L$3</c:f>
              <c:strCache>
                <c:ptCount val="1"/>
                <c:pt idx="0">
                  <c:v>2/16/2004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Redox!$B$4:$B$20</c:f>
              <c:strCache>
                <c:ptCount val="17"/>
                <c:pt idx="0">
                  <c:v>Brain Institute South Fork</c:v>
                </c:pt>
                <c:pt idx="1">
                  <c:v>Brain Institute North Fork</c:v>
                </c:pt>
                <c:pt idx="2">
                  <c:v>NEB - Center Drive, center culvert</c:v>
                </c:pt>
                <c:pt idx="3">
                  <c:v>NEB - Center Drive, north culvert</c:v>
                </c:pt>
                <c:pt idx="4">
                  <c:v>NEB - Center Drive, south culvert</c:v>
                </c:pt>
                <c:pt idx="5">
                  <c:v>North South Drive, center culvert</c:v>
                </c:pt>
                <c:pt idx="6">
                  <c:v>Hume Creek Bridge</c:v>
                </c:pt>
                <c:pt idx="7">
                  <c:v>Medicinal Gardens Bridge, Upstream</c:v>
                </c:pt>
                <c:pt idx="8">
                  <c:v>Medicinal Gardens Bridge, Downstream</c:v>
                </c:pt>
                <c:pt idx="9">
                  <c:v>Baughman Bridge (Lake Alice Discharge)</c:v>
                </c:pt>
                <c:pt idx="10">
                  <c:v>Pony Field Ditch, south side of road</c:v>
                </c:pt>
                <c:pt idx="11">
                  <c:v>Ritchey Road, near Animal Science </c:v>
                </c:pt>
                <c:pt idx="12">
                  <c:v>Surge Area - NATL Sink</c:v>
                </c:pt>
                <c:pt idx="13">
                  <c:v>Golf Course - the pond</c:v>
                </c:pt>
                <c:pt idx="14">
                  <c:v>Golf View Creek </c:v>
                </c:pt>
                <c:pt idx="15">
                  <c:v>#7 Fairway </c:v>
                </c:pt>
                <c:pt idx="16">
                  <c:v>Shop Stormwater Pond</c:v>
                </c:pt>
              </c:strCache>
            </c:strRef>
          </c:cat>
          <c:val>
            <c:numRef>
              <c:f>Redox!$L$4:$L$20</c:f>
              <c:numCache>
                <c:formatCode>0.00</c:formatCode>
                <c:ptCount val="17"/>
                <c:pt idx="0">
                  <c:v>66.2</c:v>
                </c:pt>
                <c:pt idx="1">
                  <c:v>60.9</c:v>
                </c:pt>
                <c:pt idx="2">
                  <c:v>82.7</c:v>
                </c:pt>
                <c:pt idx="3">
                  <c:v>76.3</c:v>
                </c:pt>
                <c:pt idx="4">
                  <c:v>76.8</c:v>
                </c:pt>
                <c:pt idx="5">
                  <c:v>84.4</c:v>
                </c:pt>
                <c:pt idx="6">
                  <c:v>90.3</c:v>
                </c:pt>
                <c:pt idx="7">
                  <c:v>86.8</c:v>
                </c:pt>
                <c:pt idx="8">
                  <c:v>99.5</c:v>
                </c:pt>
                <c:pt idx="9">
                  <c:v>91.8</c:v>
                </c:pt>
                <c:pt idx="10">
                  <c:v>6</c:v>
                </c:pt>
                <c:pt idx="11">
                  <c:v>22.3</c:v>
                </c:pt>
                <c:pt idx="12">
                  <c:v>62.6</c:v>
                </c:pt>
                <c:pt idx="13" formatCode="General">
                  <c:v>160</c:v>
                </c:pt>
                <c:pt idx="14" formatCode="General">
                  <c:v>31</c:v>
                </c:pt>
                <c:pt idx="16" formatCode="General">
                  <c:v>94.3</c:v>
                </c:pt>
              </c:numCache>
            </c:numRef>
          </c:val>
        </c:ser>
        <c:axId val="82981248"/>
        <c:axId val="82983168"/>
      </c:barChart>
      <c:catAx>
        <c:axId val="82981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Sites</a:t>
                </a:r>
              </a:p>
            </c:rich>
          </c:tx>
          <c:layout>
            <c:manualLayout>
              <c:xMode val="edge"/>
              <c:yMode val="edge"/>
              <c:x val="0.48135116115411813"/>
              <c:y val="0.898079763663220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83168"/>
        <c:crosses val="autoZero"/>
        <c:auto val="1"/>
        <c:lblAlgn val="ctr"/>
        <c:lblOffset val="100"/>
        <c:tickLblSkip val="1"/>
        <c:tickMarkSkip val="1"/>
      </c:catAx>
      <c:valAx>
        <c:axId val="8298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Redox</a:t>
                </a:r>
              </a:p>
            </c:rich>
          </c:tx>
          <c:layout>
            <c:manualLayout>
              <c:xMode val="edge"/>
              <c:yMode val="edge"/>
              <c:x val="1.1259676284306826E-2"/>
              <c:y val="0.4505169867060572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81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7748064743138663"/>
          <c:y val="0.46233382570162485"/>
          <c:w val="1.6889514426460313E-2"/>
          <c:h val="0.134416543574594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104775</xdr:rowOff>
    </xdr:from>
    <xdr:to>
      <xdr:col>11</xdr:col>
      <xdr:colOff>762000</xdr:colOff>
      <xdr:row>48</xdr:row>
      <xdr:rowOff>19050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9525</xdr:rowOff>
    </xdr:from>
    <xdr:to>
      <xdr:col>12</xdr:col>
      <xdr:colOff>647700</xdr:colOff>
      <xdr:row>50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152400</xdr:rowOff>
    </xdr:from>
    <xdr:to>
      <xdr:col>12</xdr:col>
      <xdr:colOff>781050</xdr:colOff>
      <xdr:row>49</xdr:row>
      <xdr:rowOff>76200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51</xdr:row>
      <xdr:rowOff>0</xdr:rowOff>
    </xdr:from>
    <xdr:to>
      <xdr:col>13</xdr:col>
      <xdr:colOff>0</xdr:colOff>
      <xdr:row>97</xdr:row>
      <xdr:rowOff>95250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152400</xdr:rowOff>
    </xdr:from>
    <xdr:to>
      <xdr:col>12</xdr:col>
      <xdr:colOff>819150</xdr:colOff>
      <xdr:row>49</xdr:row>
      <xdr:rowOff>19050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152400</xdr:rowOff>
    </xdr:from>
    <xdr:to>
      <xdr:col>15</xdr:col>
      <xdr:colOff>95250</xdr:colOff>
      <xdr:row>93</xdr:row>
      <xdr:rowOff>133350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142875</xdr:rowOff>
    </xdr:from>
    <xdr:to>
      <xdr:col>12</xdr:col>
      <xdr:colOff>800100</xdr:colOff>
      <xdr:row>45</xdr:row>
      <xdr:rowOff>57150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9525</xdr:rowOff>
    </xdr:from>
    <xdr:to>
      <xdr:col>12</xdr:col>
      <xdr:colOff>723900</xdr:colOff>
      <xdr:row>50</xdr:row>
      <xdr:rowOff>76200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0</xdr:rowOff>
    </xdr:from>
    <xdr:to>
      <xdr:col>16</xdr:col>
      <xdr:colOff>247650</xdr:colOff>
      <xdr:row>60</xdr:row>
      <xdr:rowOff>133350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C3" sqref="C3:L20"/>
    </sheetView>
  </sheetViews>
  <sheetFormatPr defaultRowHeight="12.75"/>
  <cols>
    <col min="1" max="1" width="7" customWidth="1"/>
    <col min="2" max="2" width="37.7109375" customWidth="1"/>
    <col min="3" max="12" width="11.5703125" customWidth="1"/>
  </cols>
  <sheetData>
    <row r="1" spans="1:12" ht="15.75">
      <c r="A1" s="12" t="s">
        <v>0</v>
      </c>
    </row>
    <row r="3" spans="1:12" s="2" customFormat="1">
      <c r="A3" s="2" t="s">
        <v>19</v>
      </c>
      <c r="B3" s="2" t="s">
        <v>20</v>
      </c>
      <c r="C3" s="4">
        <v>37748</v>
      </c>
      <c r="D3" s="4">
        <v>37802</v>
      </c>
      <c r="E3" s="4">
        <v>37834</v>
      </c>
      <c r="F3" s="4">
        <v>37836</v>
      </c>
      <c r="G3" s="4">
        <v>37875</v>
      </c>
      <c r="H3" s="3">
        <v>37910</v>
      </c>
      <c r="I3" s="3">
        <v>37944</v>
      </c>
      <c r="J3" s="3">
        <v>37963</v>
      </c>
      <c r="K3" s="3">
        <v>38012</v>
      </c>
      <c r="L3" s="3">
        <v>38033</v>
      </c>
    </row>
    <row r="4" spans="1:12">
      <c r="A4" s="1">
        <v>1</v>
      </c>
      <c r="B4" t="s">
        <v>3</v>
      </c>
      <c r="C4" s="5">
        <v>26.6</v>
      </c>
      <c r="D4" s="5">
        <v>26.24</v>
      </c>
      <c r="E4" s="5">
        <v>25.79</v>
      </c>
      <c r="G4" s="5">
        <v>24.4</v>
      </c>
      <c r="H4" s="5">
        <v>21.54</v>
      </c>
      <c r="I4" s="5">
        <v>20.36</v>
      </c>
      <c r="J4" s="5">
        <v>13.58</v>
      </c>
      <c r="K4" s="5">
        <v>18.05</v>
      </c>
      <c r="L4" s="5">
        <v>14.78</v>
      </c>
    </row>
    <row r="5" spans="1:12">
      <c r="A5" s="1">
        <v>2</v>
      </c>
      <c r="B5" t="s">
        <v>4</v>
      </c>
      <c r="C5" s="5">
        <v>25.6</v>
      </c>
      <c r="D5" s="5">
        <v>26.66</v>
      </c>
      <c r="E5" s="5">
        <v>26.59</v>
      </c>
      <c r="G5" s="5">
        <v>24.84</v>
      </c>
      <c r="H5" s="5">
        <v>21.78</v>
      </c>
      <c r="I5" s="5">
        <v>20.94</v>
      </c>
      <c r="J5" s="5">
        <v>13.99</v>
      </c>
      <c r="K5" s="5">
        <v>19.809999999999999</v>
      </c>
      <c r="L5" s="5">
        <v>15.45</v>
      </c>
    </row>
    <row r="6" spans="1:12">
      <c r="A6">
        <v>3</v>
      </c>
      <c r="B6" t="s">
        <v>10</v>
      </c>
      <c r="D6" s="5">
        <v>29.12</v>
      </c>
      <c r="E6" s="5">
        <v>27.97</v>
      </c>
      <c r="G6" s="5">
        <v>26.84</v>
      </c>
      <c r="H6" s="5">
        <v>23.39</v>
      </c>
      <c r="I6" s="5">
        <v>21.02</v>
      </c>
      <c r="J6" s="5">
        <v>16.760000000000002</v>
      </c>
      <c r="K6" s="5">
        <v>21.13</v>
      </c>
      <c r="L6" s="5">
        <v>18.190000000000001</v>
      </c>
    </row>
    <row r="7" spans="1:12">
      <c r="A7" s="1" t="s">
        <v>5</v>
      </c>
      <c r="B7" t="s">
        <v>11</v>
      </c>
      <c r="E7" s="5">
        <v>26.18</v>
      </c>
      <c r="G7" s="5">
        <v>26.69</v>
      </c>
      <c r="H7" s="5">
        <v>21.63</v>
      </c>
      <c r="I7" s="5">
        <v>21.86</v>
      </c>
      <c r="J7" s="5">
        <v>16.37</v>
      </c>
      <c r="K7" s="5">
        <v>21</v>
      </c>
      <c r="L7" s="5">
        <v>18.66</v>
      </c>
    </row>
    <row r="8" spans="1:12">
      <c r="A8" s="1" t="s">
        <v>12</v>
      </c>
      <c r="B8" t="s">
        <v>13</v>
      </c>
      <c r="D8" s="5">
        <v>27.31</v>
      </c>
      <c r="E8" s="5">
        <v>27.91</v>
      </c>
      <c r="H8" s="5">
        <v>23.58</v>
      </c>
      <c r="I8" s="5">
        <v>21.82</v>
      </c>
      <c r="J8" s="5">
        <v>16.52</v>
      </c>
      <c r="K8" s="5">
        <v>20.92</v>
      </c>
      <c r="L8" s="5">
        <v>18.350000000000001</v>
      </c>
    </row>
    <row r="9" spans="1:12">
      <c r="A9" s="1">
        <v>4</v>
      </c>
      <c r="B9" t="s">
        <v>8</v>
      </c>
      <c r="D9" s="5">
        <v>26.7</v>
      </c>
      <c r="E9" s="5">
        <v>26.49</v>
      </c>
      <c r="G9" s="5">
        <v>25.39</v>
      </c>
      <c r="H9" s="5">
        <v>21.91</v>
      </c>
      <c r="I9" s="5">
        <v>21</v>
      </c>
      <c r="J9" s="5">
        <v>13.03</v>
      </c>
      <c r="K9" s="5">
        <v>14.13</v>
      </c>
      <c r="L9" s="5">
        <v>16.260000000000002</v>
      </c>
    </row>
    <row r="10" spans="1:12">
      <c r="A10" s="1">
        <v>5</v>
      </c>
      <c r="B10" t="s">
        <v>6</v>
      </c>
      <c r="C10" s="5">
        <v>29.14</v>
      </c>
      <c r="D10" s="5">
        <v>26.72</v>
      </c>
      <c r="E10" s="5">
        <v>26.95</v>
      </c>
      <c r="G10" s="5">
        <v>25.38</v>
      </c>
      <c r="H10" s="5">
        <v>22.35</v>
      </c>
      <c r="I10" s="5">
        <v>21.18</v>
      </c>
      <c r="J10" s="5">
        <v>15.25</v>
      </c>
      <c r="K10" s="5">
        <v>17.7</v>
      </c>
      <c r="L10" s="5">
        <v>18.149999999999999</v>
      </c>
    </row>
    <row r="11" spans="1:12">
      <c r="A11" s="1">
        <v>6</v>
      </c>
      <c r="B11" t="s">
        <v>21</v>
      </c>
      <c r="C11" s="5">
        <v>26.1</v>
      </c>
      <c r="D11" s="5">
        <v>27.14</v>
      </c>
      <c r="E11" s="5">
        <v>26.23</v>
      </c>
      <c r="G11" s="5">
        <v>25.77</v>
      </c>
      <c r="H11" s="5">
        <v>22.74</v>
      </c>
      <c r="I11" s="5">
        <v>20.75</v>
      </c>
      <c r="J11" s="5">
        <v>15.61</v>
      </c>
      <c r="K11" s="5">
        <v>19.75</v>
      </c>
      <c r="L11" s="5">
        <v>16.03</v>
      </c>
    </row>
    <row r="12" spans="1:12">
      <c r="A12" s="1">
        <v>7</v>
      </c>
      <c r="B12" t="s">
        <v>22</v>
      </c>
      <c r="C12" s="5">
        <v>26</v>
      </c>
      <c r="D12" s="5">
        <v>27.63</v>
      </c>
      <c r="E12" s="5">
        <v>26.28</v>
      </c>
      <c r="G12" s="5">
        <v>24.74</v>
      </c>
      <c r="H12" s="5">
        <v>20.8</v>
      </c>
      <c r="I12" s="5">
        <v>20.45</v>
      </c>
      <c r="J12" s="5">
        <v>12.34</v>
      </c>
      <c r="K12" s="5">
        <v>16.579999999999998</v>
      </c>
      <c r="L12" s="5">
        <v>14.51</v>
      </c>
    </row>
    <row r="13" spans="1:12">
      <c r="A13" s="1">
        <v>8</v>
      </c>
      <c r="B13" t="s">
        <v>7</v>
      </c>
      <c r="C13" s="5">
        <v>30.27</v>
      </c>
      <c r="D13" s="5">
        <v>28.51</v>
      </c>
      <c r="E13" s="5"/>
      <c r="F13" s="5">
        <v>27.56</v>
      </c>
      <c r="G13" s="5">
        <v>27.76</v>
      </c>
      <c r="H13" s="5">
        <v>24.57</v>
      </c>
      <c r="I13" s="5">
        <v>21.93</v>
      </c>
      <c r="J13" s="5">
        <v>16.04</v>
      </c>
      <c r="K13" s="5">
        <v>17.28</v>
      </c>
      <c r="L13" s="5">
        <v>16.190000000000001</v>
      </c>
    </row>
    <row r="14" spans="1:12">
      <c r="A14" s="1">
        <v>9</v>
      </c>
      <c r="B14" t="s">
        <v>9</v>
      </c>
      <c r="D14" s="5">
        <v>26.51</v>
      </c>
      <c r="E14" s="5"/>
      <c r="F14" s="5">
        <v>25.85</v>
      </c>
      <c r="G14" s="5">
        <v>24.56</v>
      </c>
      <c r="H14" s="5">
        <v>21.58</v>
      </c>
      <c r="I14" s="5">
        <v>19.940000000000001</v>
      </c>
      <c r="J14" s="5">
        <v>12.04</v>
      </c>
      <c r="K14" s="5">
        <v>17.2</v>
      </c>
      <c r="L14" s="5">
        <v>14.49</v>
      </c>
    </row>
    <row r="15" spans="1:12">
      <c r="A15" s="1">
        <v>10</v>
      </c>
      <c r="B15" t="s">
        <v>23</v>
      </c>
      <c r="D15" s="5">
        <v>27.62</v>
      </c>
      <c r="E15" s="5"/>
      <c r="F15" s="5">
        <v>26.22</v>
      </c>
      <c r="G15" s="5">
        <v>23.89</v>
      </c>
      <c r="I15" s="5">
        <v>19.100000000000001</v>
      </c>
      <c r="L15" s="5">
        <v>15.87</v>
      </c>
    </row>
    <row r="16" spans="1:12">
      <c r="A16" s="1">
        <v>11</v>
      </c>
      <c r="B16" t="s">
        <v>14</v>
      </c>
      <c r="E16" s="5"/>
      <c r="F16" s="5">
        <v>26.8</v>
      </c>
      <c r="H16" s="5">
        <v>21.52</v>
      </c>
      <c r="I16" s="5">
        <v>19.739999999999998</v>
      </c>
      <c r="L16" s="5">
        <v>14.34</v>
      </c>
    </row>
    <row r="17" spans="1:12">
      <c r="A17" s="1">
        <v>12</v>
      </c>
      <c r="B17" t="s">
        <v>15</v>
      </c>
      <c r="I17" s="5">
        <v>23.1</v>
      </c>
      <c r="J17" s="5">
        <v>20.75</v>
      </c>
      <c r="K17">
        <v>22.63</v>
      </c>
      <c r="L17">
        <v>20.93</v>
      </c>
    </row>
    <row r="18" spans="1:12">
      <c r="A18" s="1">
        <v>13</v>
      </c>
      <c r="B18" t="s">
        <v>16</v>
      </c>
      <c r="I18" s="5">
        <v>19.91</v>
      </c>
      <c r="J18" s="5">
        <v>15.41</v>
      </c>
      <c r="K18">
        <v>19.77</v>
      </c>
      <c r="L18">
        <v>15.6</v>
      </c>
    </row>
    <row r="19" spans="1:12">
      <c r="A19" s="1">
        <v>14</v>
      </c>
      <c r="B19" t="s">
        <v>17</v>
      </c>
      <c r="I19" s="5">
        <v>19.399999999999999</v>
      </c>
    </row>
    <row r="20" spans="1:12">
      <c r="A20" s="1">
        <v>15</v>
      </c>
      <c r="B20" t="s">
        <v>18</v>
      </c>
      <c r="I20" s="5">
        <v>19.97</v>
      </c>
      <c r="L20">
        <v>14.21</v>
      </c>
    </row>
  </sheetData>
  <phoneticPr fontId="0" type="noConversion"/>
  <printOptions gridLines="1"/>
  <pageMargins left="0.75" right="0.75" top="1" bottom="1" header="0.5" footer="0.5"/>
  <pageSetup scale="76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pane xSplit="2" ySplit="1" topLeftCell="V2" activePane="bottomRight" state="frozen"/>
      <selection pane="topRight" activeCell="C1" sqref="C1"/>
      <selection pane="bottomLeft" activeCell="A2" sqref="A2"/>
      <selection pane="bottomRight" activeCell="X28" sqref="X28"/>
    </sheetView>
  </sheetViews>
  <sheetFormatPr defaultRowHeight="12.75"/>
  <cols>
    <col min="2" max="2" width="18.85546875" customWidth="1"/>
    <col min="8" max="9" width="9.85546875" customWidth="1"/>
    <col min="11" max="11" width="10.5703125" bestFit="1" customWidth="1"/>
    <col min="18" max="20" width="10.140625" bestFit="1" customWidth="1"/>
    <col min="27" max="29" width="10.140625" bestFit="1" customWidth="1"/>
  </cols>
  <sheetData>
    <row r="1" spans="1:29" s="2" customFormat="1">
      <c r="A1" s="2" t="s">
        <v>19</v>
      </c>
      <c r="B1" s="2" t="s">
        <v>20</v>
      </c>
      <c r="C1" s="4">
        <v>37748</v>
      </c>
      <c r="D1" s="4">
        <v>37802</v>
      </c>
      <c r="E1" s="4">
        <v>37834</v>
      </c>
      <c r="F1" s="4">
        <v>37836</v>
      </c>
      <c r="G1" s="4">
        <v>37875</v>
      </c>
      <c r="H1" s="3">
        <v>37910</v>
      </c>
      <c r="I1" s="3">
        <v>37944</v>
      </c>
      <c r="J1" s="3">
        <v>37963</v>
      </c>
      <c r="K1" s="3">
        <v>38012</v>
      </c>
      <c r="L1" s="3">
        <v>38033</v>
      </c>
      <c r="M1" s="3">
        <v>38063</v>
      </c>
      <c r="N1" s="3">
        <v>38106</v>
      </c>
      <c r="O1" s="3">
        <v>38136</v>
      </c>
      <c r="P1" s="3">
        <v>38184</v>
      </c>
      <c r="Q1" s="3">
        <v>38255</v>
      </c>
      <c r="R1" s="3">
        <v>38282</v>
      </c>
      <c r="S1" s="3">
        <v>38317</v>
      </c>
      <c r="T1" s="3">
        <v>38339</v>
      </c>
      <c r="U1" s="3">
        <v>38745</v>
      </c>
      <c r="V1" s="3">
        <v>38766</v>
      </c>
      <c r="W1" s="3">
        <v>38807</v>
      </c>
      <c r="X1" s="3">
        <v>38877</v>
      </c>
      <c r="Y1" s="3">
        <v>38912</v>
      </c>
      <c r="Z1" s="3">
        <v>38960</v>
      </c>
      <c r="AA1" s="3">
        <v>39018</v>
      </c>
      <c r="AB1" s="3">
        <v>39044</v>
      </c>
      <c r="AC1" s="3">
        <v>39070</v>
      </c>
    </row>
    <row r="2" spans="1:29">
      <c r="A2" s="1">
        <v>1</v>
      </c>
      <c r="B2" t="s">
        <v>3</v>
      </c>
      <c r="F2" s="7">
        <f>'TSS Calculations'!I20</f>
        <v>1.957894736842106</v>
      </c>
      <c r="G2" s="7">
        <f>'TSS Calculations'!I20</f>
        <v>1.957894736842106</v>
      </c>
      <c r="H2" s="7">
        <f>'TSS Calculations'!I56</f>
        <v>0.35714285714285088</v>
      </c>
      <c r="I2" s="7">
        <f>+'TSS Calculations'!I75</f>
        <v>4.2990654205607672</v>
      </c>
      <c r="J2" s="7">
        <f>+'TSS Calculations'!I93</f>
        <v>1.7027027027026802</v>
      </c>
      <c r="K2" s="10"/>
      <c r="L2" s="7">
        <f>'TSS Calculations'!I131</f>
        <v>6.5127020785219152</v>
      </c>
      <c r="M2" s="7">
        <f>'TSS Calculations'!I151</f>
        <v>1.483870967741987</v>
      </c>
      <c r="N2" s="23">
        <f>'TSS Calculations'!I171</f>
        <v>-0.15584415584416753</v>
      </c>
      <c r="O2" s="23">
        <f>'TSS Calculations'!I192</f>
        <v>1.4775000000000205</v>
      </c>
      <c r="P2" s="23">
        <f>'TSS Calculations'!I213</f>
        <v>0.77114427860697687</v>
      </c>
      <c r="Q2" s="23">
        <f>'TSS Calculations'!I233</f>
        <v>2.1848739495798402</v>
      </c>
      <c r="R2" s="23">
        <f>'TSS Calculations'!I254</f>
        <v>3.939393939393919</v>
      </c>
      <c r="S2" s="23">
        <f>'TSS Calculations'!I274</f>
        <v>-0.56716417910448558</v>
      </c>
      <c r="T2" s="23">
        <f>'TSS Calculations'!I296</f>
        <v>2.7696793002915636</v>
      </c>
      <c r="U2" s="7">
        <v>3.205128205128208</v>
      </c>
      <c r="V2">
        <v>5.6032171581768919</v>
      </c>
      <c r="X2">
        <v>0.92391304347827985</v>
      </c>
      <c r="Z2">
        <v>1.5588235294117725</v>
      </c>
      <c r="AB2">
        <v>12.922252010723911</v>
      </c>
      <c r="AC2">
        <v>-0.7446808510638363</v>
      </c>
    </row>
    <row r="3" spans="1:29">
      <c r="A3" s="1">
        <v>2</v>
      </c>
      <c r="B3" t="s">
        <v>4</v>
      </c>
      <c r="F3" s="7">
        <f>'TSS Calculations'!I21</f>
        <v>1.2600000000000111</v>
      </c>
      <c r="G3" s="7">
        <f>'TSS Calculations'!I21</f>
        <v>1.2600000000000111</v>
      </c>
      <c r="H3" s="7">
        <f>'TSS Calculations'!I57</f>
        <v>-3.1590909090909145</v>
      </c>
      <c r="I3" s="7">
        <f>+'TSS Calculations'!I76</f>
        <v>4.3822843822843653</v>
      </c>
      <c r="J3" s="7">
        <f>+'TSS Calculations'!I94</f>
        <v>2.4537037037036842</v>
      </c>
      <c r="K3" s="10"/>
      <c r="L3" s="7">
        <f>'TSS Calculations'!I132</f>
        <v>1.0874704491725817</v>
      </c>
      <c r="M3" s="7">
        <f>'TSS Calculations'!I152</f>
        <v>1.4354066985646012</v>
      </c>
      <c r="N3" s="23">
        <f>'TSS Calculations'!I172</f>
        <v>24.947089947089971</v>
      </c>
      <c r="O3" s="23">
        <f>'TSS Calculations'!I193</f>
        <v>10.916666666666714</v>
      </c>
      <c r="P3" s="23">
        <f>'TSS Calculations'!I214</f>
        <v>1.6913946587537123</v>
      </c>
      <c r="Q3" s="23">
        <f>'TSS Calculations'!I234</f>
        <v>7.6436781609195288</v>
      </c>
      <c r="R3" s="23">
        <f>'TSS Calculations'!I255</f>
        <v>5.6149732620321346</v>
      </c>
      <c r="S3" s="23">
        <f>'TSS Calculations'!I275</f>
        <v>1.8787878787878514</v>
      </c>
      <c r="T3" s="23">
        <f>'TSS Calculations'!I297</f>
        <v>4.3137254901960773</v>
      </c>
      <c r="U3" s="7">
        <v>2.2469135802468991</v>
      </c>
      <c r="V3">
        <v>2.387096774193608</v>
      </c>
      <c r="X3">
        <v>1.7128463476070879</v>
      </c>
      <c r="Z3">
        <v>1.9143576826196742</v>
      </c>
      <c r="AB3">
        <v>0.44736842105264074</v>
      </c>
      <c r="AC3">
        <v>-0.12578616352196381</v>
      </c>
    </row>
    <row r="4" spans="1:29">
      <c r="A4">
        <v>3</v>
      </c>
      <c r="B4" t="s">
        <v>10</v>
      </c>
      <c r="F4" s="7">
        <f>'TSS Calculations'!I22</f>
        <v>3.3265306122448828</v>
      </c>
      <c r="G4" s="7">
        <f>'TSS Calculations'!I22</f>
        <v>3.3265306122448828</v>
      </c>
      <c r="H4" s="7">
        <f>'TSS Calculations'!I58</f>
        <v>-4.0493827160493892</v>
      </c>
      <c r="I4" s="7">
        <f>+'TSS Calculations'!I77</f>
        <v>2.9638554216867354</v>
      </c>
      <c r="J4" s="7">
        <f>+'TSS Calculations'!I95</f>
        <v>2.3573200992555989</v>
      </c>
      <c r="K4" s="10"/>
      <c r="L4" s="7">
        <f>'TSS Calculations'!I133</f>
        <v>2.0697674418604697</v>
      </c>
      <c r="M4" s="7">
        <f>'TSS Calculations'!I153</f>
        <v>1.8993135011441589</v>
      </c>
      <c r="N4" s="23">
        <f>'TSS Calculations'!I173</f>
        <v>2.7033492822966654</v>
      </c>
      <c r="O4" s="23">
        <f>'TSS Calculations'!I194</f>
        <v>3.06406685236766</v>
      </c>
      <c r="P4" s="23">
        <f>'TSS Calculations'!I215</f>
        <v>2.746666666666675</v>
      </c>
      <c r="Q4" s="23">
        <f>'TSS Calculations'!I235</f>
        <v>2.6932084309133772</v>
      </c>
      <c r="R4" s="23">
        <f>'TSS Calculations'!I256</f>
        <v>4.8362720403022799</v>
      </c>
      <c r="S4" s="23">
        <f>'TSS Calculations'!I276</f>
        <v>-0.6352459016393539</v>
      </c>
      <c r="T4" s="23">
        <f>'TSS Calculations'!I298</f>
        <v>2.9189189189189126</v>
      </c>
      <c r="U4" s="7">
        <v>2.7317073170731949</v>
      </c>
      <c r="V4">
        <v>8.7903225806451477</v>
      </c>
      <c r="X4">
        <v>5.8250000000000002</v>
      </c>
      <c r="Z4">
        <v>0.54054054054053557</v>
      </c>
      <c r="AB4">
        <v>4.9579831932772942</v>
      </c>
      <c r="AC4">
        <v>-0.47029702970295967</v>
      </c>
    </row>
    <row r="5" spans="1:29">
      <c r="A5" s="1">
        <v>4</v>
      </c>
      <c r="B5" t="s">
        <v>8</v>
      </c>
      <c r="F5" s="7">
        <f>'TSS Calculations'!I23</f>
        <v>3.7173913043478328</v>
      </c>
      <c r="G5" s="7">
        <f>'TSS Calculations'!I23</f>
        <v>3.7173913043478328</v>
      </c>
      <c r="H5" s="7">
        <f>'TSS Calculations'!I59</f>
        <v>1.1011235955056278</v>
      </c>
      <c r="I5" s="7">
        <f>+'TSS Calculations'!I78</f>
        <v>5.6179775280898925</v>
      </c>
      <c r="J5" s="7">
        <f>+'TSS Calculations'!I96</f>
        <v>0.63636363636364202</v>
      </c>
      <c r="K5" s="10"/>
      <c r="L5" s="7">
        <f>'TSS Calculations'!I134</f>
        <v>1.8372093023255469</v>
      </c>
      <c r="M5" s="7">
        <f>'TSS Calculations'!I154</f>
        <v>6.0930232558139474</v>
      </c>
      <c r="N5" s="23">
        <f>'TSS Calculations'!I174</f>
        <v>1.2619047619047683</v>
      </c>
      <c r="O5" s="23">
        <f>'TSS Calculations'!I195</f>
        <v>0.23738872403559863</v>
      </c>
      <c r="P5" s="23">
        <f>'TSS Calculations'!I216</f>
        <v>2.0626631853785877</v>
      </c>
      <c r="Q5" s="23">
        <f>'TSS Calculations'!I236</f>
        <v>5.2142857142857091</v>
      </c>
      <c r="R5" s="23">
        <f>'TSS Calculations'!I257</f>
        <v>4.5520581113801279</v>
      </c>
      <c r="S5" s="23">
        <f>'TSS Calculations'!I277</f>
        <v>-1.5430861723447029</v>
      </c>
      <c r="T5" s="23">
        <f>'TSS Calculations'!I299</f>
        <v>3.5806451612903221</v>
      </c>
      <c r="U5" s="7">
        <v>1.705882352941168</v>
      </c>
      <c r="V5">
        <v>1.4489311163895473</v>
      </c>
      <c r="X5">
        <v>4.7592067988668978</v>
      </c>
      <c r="Z5">
        <v>4.936708860759512</v>
      </c>
      <c r="AB5">
        <v>0.33846153846153532</v>
      </c>
      <c r="AC5">
        <v>2.444987775060177E-2</v>
      </c>
    </row>
    <row r="6" spans="1:29">
      <c r="A6" s="1">
        <v>5</v>
      </c>
      <c r="B6" t="s">
        <v>6</v>
      </c>
      <c r="F6" s="7">
        <f>'TSS Calculations'!I24</f>
        <v>4.5233265720081333</v>
      </c>
      <c r="G6" s="7">
        <f>'TSS Calculations'!I24</f>
        <v>4.5233265720081333</v>
      </c>
      <c r="H6" s="7">
        <f>'TSS Calculations'!I60</f>
        <v>0.70454545454543371</v>
      </c>
      <c r="I6" s="7">
        <f>+'TSS Calculations'!I79</f>
        <v>2.0541760722347813</v>
      </c>
      <c r="J6" s="7">
        <f>+'TSS Calculations'!I97</f>
        <v>0.55928411633109665</v>
      </c>
      <c r="K6" s="7">
        <f>+'TSS Calculations'!I116</f>
        <v>2.3543123543123152</v>
      </c>
      <c r="L6" s="7">
        <f>'TSS Calculations'!I135</f>
        <v>2.3678160919540301</v>
      </c>
      <c r="M6" s="7">
        <f>'TSS Calculations'!I155</f>
        <v>3.2152588555858701</v>
      </c>
      <c r="N6" s="23">
        <f>'TSS Calculations'!I175</f>
        <v>0.44705882352940174</v>
      </c>
      <c r="O6" s="23">
        <f>'TSS Calculations'!I196</f>
        <v>1.9999999999999516</v>
      </c>
      <c r="P6" s="23">
        <f>'TSS Calculations'!I217</f>
        <v>2.1287128712871621</v>
      </c>
      <c r="Q6" s="23">
        <f>'TSS Calculations'!I237</f>
        <v>1.0731707317073411</v>
      </c>
      <c r="R6" s="23">
        <f>'TSS Calculations'!I258</f>
        <v>1.9999999999999878</v>
      </c>
      <c r="S6" s="23">
        <f>'TSS Calculations'!I278</f>
        <v>-1.3995943204868078</v>
      </c>
      <c r="T6" s="23">
        <f>'TSS Calculations'!I300</f>
        <v>3.0470914127423545</v>
      </c>
      <c r="U6" s="7">
        <v>5.6204379562043281</v>
      </c>
      <c r="V6">
        <v>1.1111111111111498</v>
      </c>
      <c r="X6">
        <v>2.4264705882352717</v>
      </c>
      <c r="Z6">
        <v>9.6969696969697221</v>
      </c>
      <c r="AB6">
        <v>0.78282828282829475</v>
      </c>
      <c r="AC6">
        <v>0.93596059113305219</v>
      </c>
    </row>
    <row r="7" spans="1:29">
      <c r="A7" s="1">
        <v>6</v>
      </c>
      <c r="B7" t="s">
        <v>21</v>
      </c>
      <c r="F7" s="7">
        <f>'TSS Calculations'!I25</f>
        <v>3.3199195171026128</v>
      </c>
      <c r="G7" s="7">
        <f>'TSS Calculations'!I25</f>
        <v>3.3199195171026128</v>
      </c>
      <c r="H7" s="7">
        <f>'TSS Calculations'!I61</f>
        <v>3.4025974025974173</v>
      </c>
      <c r="I7" s="7">
        <f>+'TSS Calculations'!I80</f>
        <v>2.9761904761904789</v>
      </c>
      <c r="J7" s="7">
        <f>+'TSS Calculations'!I98</f>
        <v>0.35971223021582099</v>
      </c>
      <c r="K7" s="7">
        <f>+'TSS Calculations'!I117</f>
        <v>0</v>
      </c>
      <c r="L7" s="7">
        <f>'TSS Calculations'!I136</f>
        <v>1.3749999999999873</v>
      </c>
      <c r="M7" s="7">
        <f>'TSS Calculations'!I156</f>
        <v>4.0572792362768668</v>
      </c>
      <c r="N7" s="23">
        <f>'TSS Calculations'!I176</f>
        <v>0.21428571428573034</v>
      </c>
      <c r="O7" s="23">
        <f>'TSS Calculations'!I197</f>
        <v>0.67278287461773079</v>
      </c>
      <c r="P7" s="23">
        <f>'TSS Calculations'!I218</f>
        <v>2.0935960591133091</v>
      </c>
      <c r="Q7" s="23">
        <f>'TSS Calculations'!I238</f>
        <v>0.5792682926829138</v>
      </c>
      <c r="R7" s="23">
        <f>'TSS Calculations'!I259</f>
        <v>2.520661157024906</v>
      </c>
      <c r="S7" s="23">
        <f>'TSS Calculations'!I279</f>
        <v>-1.4215686274509736</v>
      </c>
      <c r="T7" s="23">
        <f>'TSS Calculations'!I301</f>
        <v>4.7234042553191484</v>
      </c>
      <c r="U7" s="7">
        <v>2.8664495114006252</v>
      </c>
      <c r="V7">
        <v>2.0487804878048284</v>
      </c>
      <c r="X7">
        <v>7.9899497487437587</v>
      </c>
      <c r="Z7">
        <v>0</v>
      </c>
      <c r="AB7">
        <v>11.714285714285714</v>
      </c>
      <c r="AC7">
        <v>2.777777777780556E-2</v>
      </c>
    </row>
    <row r="8" spans="1:29">
      <c r="A8" s="1">
        <v>7</v>
      </c>
      <c r="B8" t="s">
        <v>22</v>
      </c>
      <c r="G8" s="7"/>
      <c r="H8" s="7">
        <f>'TSS Calculations'!I62</f>
        <v>4.3932038834951266</v>
      </c>
      <c r="I8" s="7">
        <f>+'TSS Calculations'!I81</f>
        <v>3.9650872817954963</v>
      </c>
      <c r="J8" s="7">
        <f>+'TSS Calculations'!I99</f>
        <v>6.1839080459770059</v>
      </c>
      <c r="K8" s="7">
        <f>+'TSS Calculations'!I118</f>
        <v>3.9777777777777779</v>
      </c>
      <c r="L8" s="7">
        <f>'TSS Calculations'!I137</f>
        <v>1.3409090909091073</v>
      </c>
      <c r="M8" s="7">
        <f>'TSS Calculations'!I157</f>
        <v>6.3470319634702985</v>
      </c>
      <c r="N8" s="23">
        <f>'TSS Calculations'!I177</f>
        <v>0.71770334928231727</v>
      </c>
      <c r="O8" s="23">
        <f>'TSS Calculations'!I198</f>
        <v>4.4352617079889818</v>
      </c>
      <c r="P8" s="23">
        <f>'TSS Calculations'!I219</f>
        <v>1.3930348258706244</v>
      </c>
      <c r="Q8" s="23">
        <f>'TSS Calculations'!I239</f>
        <v>3.1839622641509857</v>
      </c>
      <c r="R8" s="23">
        <f>'TSS Calculations'!I260</f>
        <v>2.4000000000000212</v>
      </c>
      <c r="S8" s="23">
        <f>'TSS Calculations'!I280</f>
        <v>42.116788321167867</v>
      </c>
      <c r="T8" s="23">
        <f>'TSS Calculations'!I302</f>
        <v>7.9696969696969502</v>
      </c>
      <c r="U8" s="7">
        <v>3.7228260869565113</v>
      </c>
      <c r="V8">
        <v>1.6417910447761732</v>
      </c>
      <c r="X8">
        <v>1.3300492610837067</v>
      </c>
      <c r="Z8">
        <v>1.2098765432098528</v>
      </c>
      <c r="AB8">
        <v>0.16438356164377188</v>
      </c>
      <c r="AC8">
        <v>7.8947368421058539E-2</v>
      </c>
    </row>
    <row r="9" spans="1:29">
      <c r="A9" s="1">
        <v>8</v>
      </c>
      <c r="B9" t="s">
        <v>7</v>
      </c>
      <c r="G9" s="7"/>
      <c r="H9" s="7">
        <f>'TSS Calculations'!I63</f>
        <v>1.9164619164619237</v>
      </c>
      <c r="I9" s="7">
        <f>+'TSS Calculations'!I82</f>
        <v>0.35874439461881946</v>
      </c>
      <c r="J9" s="7">
        <f>+'TSS Calculations'!I100</f>
        <v>3.0995475113122399</v>
      </c>
      <c r="K9" s="7">
        <f>+'TSS Calculations'!I119</f>
        <v>5.6462585034013433</v>
      </c>
      <c r="L9" s="7">
        <f>'TSS Calculations'!I138</f>
        <v>2.8636363636363571</v>
      </c>
      <c r="M9" s="7">
        <f>'TSS Calculations'!I158</f>
        <v>3.7214611872145951</v>
      </c>
      <c r="N9" s="23">
        <f>'TSS Calculations'!I178</f>
        <v>1.3220338983050897</v>
      </c>
      <c r="O9" s="23">
        <f>'TSS Calculations'!I199</f>
        <v>2.1038961038961173</v>
      </c>
      <c r="P9" s="23">
        <f>'TSS Calculations'!I220</f>
        <v>0.57377049180328377</v>
      </c>
      <c r="Q9" s="23">
        <f>'TSS Calculations'!I240</f>
        <v>4.3990384615384572</v>
      </c>
      <c r="R9" s="23">
        <f>'TSS Calculations'!I261</f>
        <v>4.0263157894736938</v>
      </c>
      <c r="S9" s="23">
        <f>'TSS Calculations'!I281</f>
        <v>-1.3759213759213882</v>
      </c>
      <c r="T9" s="23">
        <f>'TSS Calculations'!I303</f>
        <v>5.7617728531855912</v>
      </c>
      <c r="U9" s="7">
        <v>4.8899755501222542</v>
      </c>
      <c r="V9">
        <v>4.6341463414633788</v>
      </c>
      <c r="X9">
        <v>6.4864864864864948</v>
      </c>
      <c r="Z9">
        <v>2.9782082324455423</v>
      </c>
      <c r="AB9">
        <v>2.605263157894786</v>
      </c>
      <c r="AC9">
        <v>3.2923832923833118</v>
      </c>
    </row>
    <row r="10" spans="1:29">
      <c r="A10" s="1">
        <v>9</v>
      </c>
      <c r="B10" t="s">
        <v>9</v>
      </c>
      <c r="G10" s="7"/>
      <c r="H10" s="7">
        <f>'TSS Calculations'!I64</f>
        <v>5.9506172839506064</v>
      </c>
      <c r="I10" s="7">
        <f>+'TSS Calculations'!I83</f>
        <v>1.623529411764697</v>
      </c>
      <c r="J10" s="7">
        <f>+'TSS Calculations'!I101</f>
        <v>25.54112554112552</v>
      </c>
      <c r="K10" s="7">
        <f>+'TSS Calculations'!I120</f>
        <v>11.614349775784731</v>
      </c>
      <c r="L10" s="7">
        <f>'TSS Calculations'!I139</f>
        <v>1.6284403669724505</v>
      </c>
      <c r="M10" s="7">
        <f>'TSS Calculations'!I159</f>
        <v>2.5740318906606063</v>
      </c>
      <c r="N10" s="23">
        <f>'TSS Calculations'!I179</f>
        <v>197.82608695652181</v>
      </c>
      <c r="O10" s="23"/>
      <c r="P10" s="23">
        <f>'TSS Calculations'!I221</f>
        <v>5.3719008264463008</v>
      </c>
      <c r="Q10" s="23">
        <f>'TSS Calculations'!I241</f>
        <v>4.5255474452554756</v>
      </c>
      <c r="R10" s="23">
        <f>'TSS Calculations'!I262</f>
        <v>0.93333333333330459</v>
      </c>
      <c r="S10" s="23">
        <f>'TSS Calculations'!I282</f>
        <v>37.22646310432571</v>
      </c>
      <c r="T10" s="23">
        <f>'TSS Calculations'!I304</f>
        <v>4.0826873385013585</v>
      </c>
      <c r="U10" s="7">
        <v>1.9787985865724558</v>
      </c>
      <c r="V10">
        <v>12.48</v>
      </c>
      <c r="X10">
        <v>1.28279883381923</v>
      </c>
      <c r="Z10">
        <v>5.8638743455497178</v>
      </c>
      <c r="AB10">
        <v>39.077809798270941</v>
      </c>
      <c r="AC10">
        <v>0.18666666666670531</v>
      </c>
    </row>
    <row r="11" spans="1:29">
      <c r="A11" s="1">
        <v>10</v>
      </c>
      <c r="B11" t="s">
        <v>23</v>
      </c>
      <c r="G11" s="7"/>
      <c r="H11" s="7"/>
      <c r="I11" s="7">
        <f>+'TSS Calculations'!I84</f>
        <v>2.2321428571419916E-2</v>
      </c>
      <c r="J11" s="7"/>
      <c r="K11" s="7"/>
      <c r="L11" s="7">
        <f>'TSS Calculations'!I140</f>
        <v>2.7619047619047485</v>
      </c>
      <c r="M11" s="7">
        <f>'TSS Calculations'!I160</f>
        <v>5.3000000000000265</v>
      </c>
      <c r="N11" s="23"/>
      <c r="O11" s="23"/>
      <c r="P11" s="23"/>
      <c r="Q11" s="23">
        <f>'TSS Calculations'!I242</f>
        <v>12.569832402234647</v>
      </c>
      <c r="R11" s="23">
        <f>'TSS Calculations'!I263</f>
        <v>4.5646437994723197</v>
      </c>
      <c r="S11" s="23">
        <f>'TSS Calculations'!I283</f>
        <v>33.358024691358011</v>
      </c>
      <c r="T11" s="23">
        <f>'TSS Calculations'!I305</f>
        <v>3.3942558746736902</v>
      </c>
      <c r="U11" s="7">
        <v>2.4186046511627888</v>
      </c>
      <c r="V11">
        <v>3.3333333333333206</v>
      </c>
      <c r="X11">
        <v>1.6250000000000291</v>
      </c>
      <c r="Z11">
        <v>0.51771117166211367</v>
      </c>
      <c r="AB11">
        <v>12.106666666666674</v>
      </c>
      <c r="AC11">
        <v>2.6225490196078129</v>
      </c>
    </row>
    <row r="12" spans="1:29">
      <c r="A12" s="1">
        <v>11</v>
      </c>
      <c r="B12" t="s">
        <v>14</v>
      </c>
      <c r="G12" s="7"/>
      <c r="H12" s="7">
        <f>'TSS Calculations'!I66</f>
        <v>1.5853658536585313</v>
      </c>
      <c r="I12" s="7">
        <f>+'TSS Calculations'!I85</f>
        <v>3.0331753554502123</v>
      </c>
      <c r="J12" s="7"/>
      <c r="K12" s="7"/>
      <c r="L12" s="7">
        <f>'TSS Calculations'!I141</f>
        <v>1.9596541786743518</v>
      </c>
      <c r="M12" s="7">
        <f>'TSS Calculations'!I161</f>
        <v>2.0728291316526737</v>
      </c>
      <c r="N12" s="23"/>
      <c r="O12" s="23"/>
      <c r="P12" s="23">
        <f>'TSS Calculations'!I223</f>
        <v>3.8662790697674358</v>
      </c>
      <c r="Q12" s="23">
        <f>'TSS Calculations'!I243</f>
        <v>2.7951807228915526</v>
      </c>
      <c r="R12" s="23">
        <f>'TSS Calculations'!I264</f>
        <v>0.27397260273977192</v>
      </c>
      <c r="S12" s="23">
        <f>'TSS Calculations'!I284</f>
        <v>36.388059701492473</v>
      </c>
      <c r="T12" s="23">
        <f>'TSS Calculations'!I306</f>
        <v>11.169230769230795</v>
      </c>
      <c r="U12" s="7">
        <v>2.6478873239436909</v>
      </c>
      <c r="X12">
        <v>2.6715686274509993</v>
      </c>
      <c r="Z12">
        <v>1.4000000000000123</v>
      </c>
      <c r="AC12">
        <v>0.28708133971287375</v>
      </c>
    </row>
    <row r="13" spans="1:29">
      <c r="A13" s="1">
        <v>12</v>
      </c>
      <c r="B13" t="s">
        <v>15</v>
      </c>
      <c r="G13" s="7"/>
      <c r="H13" s="7"/>
      <c r="I13" s="7">
        <f>+'TSS Calculations'!I86</f>
        <v>8.9156626506024317</v>
      </c>
      <c r="J13" s="7">
        <f>+'TSS Calculations'!I104</f>
        <v>3.5135135135135154</v>
      </c>
      <c r="K13" s="7">
        <f>+'TSS Calculations'!I123</f>
        <v>9.2211055276382066</v>
      </c>
      <c r="L13" s="7">
        <f>'TSS Calculations'!I142</f>
        <v>3.9429928741092515</v>
      </c>
      <c r="M13" s="7">
        <f>'TSS Calculations'!I162</f>
        <v>5.3698630136986401</v>
      </c>
      <c r="N13" s="23"/>
      <c r="O13" s="23">
        <f>'TSS Calculations'!I203</f>
        <v>3.8124999999999534</v>
      </c>
      <c r="P13" s="23">
        <f>'TSS Calculations'!I224</f>
        <v>9.8830409356724971</v>
      </c>
      <c r="Q13" s="23">
        <f>'TSS Calculations'!I244</f>
        <v>7.5714285714286111</v>
      </c>
      <c r="R13" s="23">
        <f>'TSS Calculations'!I265</f>
        <v>12.805194805194779</v>
      </c>
      <c r="S13" s="23">
        <f>'TSS Calculations'!I285</f>
        <v>5.9506172839506739</v>
      </c>
      <c r="T13" s="23">
        <f>'TSS Calculations'!I307</f>
        <v>9.6134020618556981</v>
      </c>
      <c r="U13" s="7">
        <v>6.1357702349869205</v>
      </c>
      <c r="V13">
        <v>16.472148541114041</v>
      </c>
      <c r="X13">
        <v>19.088669950738932</v>
      </c>
      <c r="Z13">
        <v>5.7300275482093621</v>
      </c>
      <c r="AB13">
        <v>14.514285714285718</v>
      </c>
      <c r="AC13">
        <v>9.7044334975369431</v>
      </c>
    </row>
    <row r="14" spans="1:29">
      <c r="A14" s="1">
        <v>13</v>
      </c>
      <c r="B14" t="s">
        <v>16</v>
      </c>
      <c r="G14" s="7"/>
      <c r="H14" s="7"/>
      <c r="I14" s="7">
        <f>+'TSS Calculations'!I87</f>
        <v>1.9379844961240327</v>
      </c>
      <c r="J14" s="7">
        <f>+'TSS Calculations'!I105</f>
        <v>1.7520215633422747</v>
      </c>
      <c r="K14" s="7">
        <f>+'TSS Calculations'!I124</f>
        <v>13.344370860927127</v>
      </c>
      <c r="L14" s="7">
        <f>'TSS Calculations'!I143</f>
        <v>4.2748091603053462</v>
      </c>
      <c r="M14" s="7">
        <f>'TSS Calculations'!I163</f>
        <v>1.7479674796747962</v>
      </c>
      <c r="N14" s="23"/>
      <c r="O14" s="23"/>
      <c r="P14" s="23"/>
      <c r="Q14" s="23">
        <f>'TSS Calculations'!I245</f>
        <v>0.36666666666666331</v>
      </c>
      <c r="R14" s="23">
        <f>'TSS Calculations'!I266</f>
        <v>10.352112676056333</v>
      </c>
      <c r="S14" s="23">
        <f>'TSS Calculations'!I286</f>
        <v>-0.9295774647888021</v>
      </c>
      <c r="T14" s="23">
        <f>'TSS Calculations'!I308</f>
        <v>3.9199999999999977</v>
      </c>
      <c r="U14" s="7">
        <v>1.7714285714285984</v>
      </c>
      <c r="V14">
        <v>2.6562499999999676</v>
      </c>
      <c r="X14">
        <v>0.35353535353535664</v>
      </c>
      <c r="Z14">
        <v>2.9473684210526212</v>
      </c>
      <c r="AB14">
        <v>14.463768115942015</v>
      </c>
      <c r="AC14">
        <v>-0.58968058968063386</v>
      </c>
    </row>
    <row r="15" spans="1:29">
      <c r="A15" s="1">
        <v>14</v>
      </c>
      <c r="B15" t="s">
        <v>17</v>
      </c>
      <c r="G15" s="7"/>
      <c r="H15" s="7"/>
      <c r="I15" s="5">
        <f>+'TSS Calculations'!I88</f>
        <v>26.000000000000043</v>
      </c>
      <c r="J15" s="7"/>
      <c r="K15" s="7"/>
      <c r="L15" s="7"/>
      <c r="M15" s="7">
        <f>'TSS Calculations'!I164</f>
        <v>0</v>
      </c>
      <c r="N15" s="23"/>
      <c r="O15" s="23"/>
      <c r="P15" s="23"/>
      <c r="Q15" s="23">
        <f>'TSS Calculations'!I246</f>
        <v>1.964285714285696</v>
      </c>
      <c r="R15" s="23">
        <f>'TSS Calculations'!I267</f>
        <v>7.8423236514522365</v>
      </c>
      <c r="S15" s="23">
        <f>'TSS Calculations'!I287</f>
        <v>0</v>
      </c>
      <c r="T15" s="23"/>
      <c r="U15" s="7"/>
      <c r="X15">
        <v>2.3703703703703765</v>
      </c>
      <c r="Z15">
        <v>8.804878048780493</v>
      </c>
      <c r="AC15">
        <v>9.3269230769230642</v>
      </c>
    </row>
    <row r="16" spans="1:29">
      <c r="A16" s="1">
        <v>15</v>
      </c>
      <c r="B16" t="s">
        <v>18</v>
      </c>
      <c r="G16" s="7"/>
      <c r="H16" s="7"/>
      <c r="I16" s="7">
        <f>+'TSS Calculations'!I89</f>
        <v>8.2820512820512739</v>
      </c>
      <c r="J16" s="7"/>
      <c r="K16" s="7"/>
      <c r="L16" s="7">
        <f>'TSS Calculations'!I145</f>
        <v>18.901098901098894</v>
      </c>
      <c r="M16" s="7">
        <f>'TSS Calculations'!I165</f>
        <v>4.8000000000000034</v>
      </c>
      <c r="N16" s="23"/>
      <c r="O16" s="23"/>
      <c r="P16" s="23">
        <f>'TSS Calculations'!I227</f>
        <v>5.4736842105263364</v>
      </c>
      <c r="Q16" s="23">
        <f>'TSS Calculations'!I247</f>
        <v>6.895522388059721</v>
      </c>
      <c r="R16" s="23">
        <f>'TSS Calculations'!I268</f>
        <v>4.3665768194070358</v>
      </c>
      <c r="S16" s="23">
        <f>'TSS Calculations'!I288</f>
        <v>0</v>
      </c>
      <c r="T16" s="23"/>
      <c r="X16">
        <v>5.5272727272727034</v>
      </c>
      <c r="Z16">
        <v>81.607142857142833</v>
      </c>
      <c r="AC16">
        <v>7.5123152709359529</v>
      </c>
    </row>
    <row r="17" spans="1:29">
      <c r="B17" t="s">
        <v>35</v>
      </c>
      <c r="G17" s="7"/>
      <c r="H17" s="7">
        <f>'TSS Calculations'!I71</f>
        <v>-0.36363636363638036</v>
      </c>
      <c r="J17" s="7">
        <f>+'TSS Calculations'!I108</f>
        <v>-0.20547945205477822</v>
      </c>
      <c r="K17" s="7"/>
      <c r="L17" s="7">
        <f>'TSS Calculations'!I146</f>
        <v>2.1413276231284799E-2</v>
      </c>
      <c r="M17" s="7">
        <f>'TSS Calculations'!I166</f>
        <v>-0.14457831325302289</v>
      </c>
      <c r="N17" s="23">
        <f>'TSS Calculations'!I186</f>
        <v>-0.94117647058822962</v>
      </c>
      <c r="O17" s="23">
        <f>'TSS Calculations'!I207</f>
        <v>-1.2228260869565002</v>
      </c>
      <c r="P17" s="23">
        <f>'TSS Calculations'!I228</f>
        <v>-0.79999999999999516</v>
      </c>
      <c r="Q17" s="23">
        <f>'TSS Calculations'!I248</f>
        <v>-1.4285714285714359</v>
      </c>
      <c r="R17" s="23">
        <f>'TSS Calculations'!I269</f>
        <v>-3.2010582010582449</v>
      </c>
      <c r="S17" s="23">
        <f>'TSS Calculations'!I289</f>
        <v>-2.6862302483069902</v>
      </c>
      <c r="T17" s="23">
        <f>'TSS Calculations'!I311</f>
        <v>2.0499999999999683</v>
      </c>
      <c r="U17">
        <v>0.89005235602092425</v>
      </c>
      <c r="V17">
        <v>0.7407407407407276</v>
      </c>
      <c r="X17">
        <v>0.59459459459455166</v>
      </c>
      <c r="Z17">
        <v>-0.62068965517239649</v>
      </c>
      <c r="AB17">
        <v>-1.2289156626506277</v>
      </c>
      <c r="AC17">
        <v>-1.78899082568808</v>
      </c>
    </row>
    <row r="18" spans="1:29">
      <c r="A18" s="1">
        <v>11</v>
      </c>
      <c r="B18" t="s">
        <v>47</v>
      </c>
      <c r="L18" s="7">
        <f>'TSS Calculations'!I147</f>
        <v>1.6153846153845939</v>
      </c>
      <c r="M18" s="7">
        <f>'TSS Calculations'!I167</f>
        <v>1.7000000000000348</v>
      </c>
      <c r="N18" s="23"/>
      <c r="O18" s="23"/>
      <c r="P18" s="23"/>
      <c r="Q18" s="23"/>
      <c r="R18" s="23">
        <f>'TSS Calculations'!I270</f>
        <v>1.2064343163538289</v>
      </c>
      <c r="S18" s="23"/>
      <c r="T18" s="23"/>
      <c r="Z18">
        <v>0.32000000000002399</v>
      </c>
      <c r="AC18">
        <v>2.4938271604938538</v>
      </c>
    </row>
    <row r="19" spans="1:29">
      <c r="A19" s="1">
        <v>6</v>
      </c>
      <c r="B19" t="s">
        <v>47</v>
      </c>
      <c r="N19" s="23"/>
      <c r="O19" s="23"/>
      <c r="P19" s="23"/>
      <c r="Q19" s="23"/>
      <c r="R19" s="23"/>
      <c r="S19" s="23">
        <f>'TSS Calculations'!I290</f>
        <v>-3.1778425655976896</v>
      </c>
      <c r="T19" s="23"/>
    </row>
    <row r="20" spans="1:29">
      <c r="A20" s="1">
        <v>8</v>
      </c>
      <c r="B20" t="s">
        <v>47</v>
      </c>
      <c r="N20" s="23"/>
      <c r="O20" s="23"/>
      <c r="P20" s="23"/>
      <c r="Q20" s="23"/>
      <c r="R20" s="23"/>
      <c r="S20" s="23">
        <f>'TSS Calculations'!I291</f>
        <v>-4.4247787610619511</v>
      </c>
      <c r="T20" s="23"/>
    </row>
    <row r="21" spans="1:29">
      <c r="A21" s="1">
        <v>9</v>
      </c>
      <c r="B21" t="s">
        <v>47</v>
      </c>
      <c r="N21" s="23"/>
      <c r="O21" s="23"/>
      <c r="P21" s="23"/>
      <c r="Q21" s="23"/>
      <c r="R21" s="23"/>
      <c r="S21" s="23">
        <f>'TSS Calculations'!I292</f>
        <v>10.824999999999999</v>
      </c>
      <c r="T21" s="23"/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35"/>
  <sheetViews>
    <sheetView zoomScale="85" zoomScaleNormal="85" workbookViewId="0">
      <pane ySplit="1" topLeftCell="A1003" activePane="bottomLeft" state="frozen"/>
      <selection pane="bottomLeft" activeCell="I1018" sqref="I1018:I1035"/>
    </sheetView>
  </sheetViews>
  <sheetFormatPr defaultRowHeight="12.75"/>
  <cols>
    <col min="1" max="1" width="10" customWidth="1"/>
    <col min="2" max="2" width="34.140625" customWidth="1"/>
    <col min="3" max="3" width="19.42578125" customWidth="1"/>
    <col min="4" max="4" width="15.5703125" customWidth="1"/>
    <col min="5" max="5" width="13.42578125" customWidth="1"/>
    <col min="6" max="6" width="16.5703125" customWidth="1"/>
    <col min="7" max="7" width="15.7109375" customWidth="1"/>
    <col min="8" max="8" width="19.7109375" customWidth="1"/>
    <col min="9" max="9" width="11.85546875" customWidth="1"/>
    <col min="10" max="10" width="10.7109375" customWidth="1"/>
    <col min="11" max="11" width="14" customWidth="1"/>
  </cols>
  <sheetData>
    <row r="1" spans="1:9">
      <c r="A1" s="2" t="s">
        <v>19</v>
      </c>
      <c r="B1" s="2" t="s">
        <v>20</v>
      </c>
      <c r="C1" s="2" t="s">
        <v>128</v>
      </c>
      <c r="D1" s="2" t="s">
        <v>34</v>
      </c>
      <c r="E1" s="2" t="s">
        <v>36</v>
      </c>
      <c r="F1" s="2" t="s">
        <v>42</v>
      </c>
      <c r="G1" s="2" t="s">
        <v>44</v>
      </c>
      <c r="H1" s="2" t="s">
        <v>45</v>
      </c>
      <c r="I1" s="2" t="s">
        <v>46</v>
      </c>
    </row>
    <row r="2" spans="1:9">
      <c r="A2" s="1">
        <v>1</v>
      </c>
      <c r="B2" t="s">
        <v>3</v>
      </c>
    </row>
    <row r="3" spans="1:9">
      <c r="A3" s="1">
        <v>2</v>
      </c>
      <c r="B3" t="s">
        <v>4</v>
      </c>
    </row>
    <row r="4" spans="1:9">
      <c r="A4">
        <v>3</v>
      </c>
      <c r="B4" t="s">
        <v>10</v>
      </c>
    </row>
    <row r="5" spans="1:9">
      <c r="A5" s="1">
        <v>4</v>
      </c>
      <c r="B5" t="s">
        <v>8</v>
      </c>
    </row>
    <row r="6" spans="1:9">
      <c r="A6" s="1">
        <v>5</v>
      </c>
      <c r="B6" t="s">
        <v>6</v>
      </c>
    </row>
    <row r="7" spans="1:9">
      <c r="A7" s="1">
        <v>6</v>
      </c>
      <c r="B7" t="s">
        <v>21</v>
      </c>
    </row>
    <row r="8" spans="1:9">
      <c r="A8" s="1">
        <v>7</v>
      </c>
      <c r="B8" t="s">
        <v>22</v>
      </c>
    </row>
    <row r="9" spans="1:9">
      <c r="A9" s="1">
        <v>8</v>
      </c>
      <c r="B9" t="s">
        <v>7</v>
      </c>
    </row>
    <row r="10" spans="1:9">
      <c r="A10" s="1">
        <v>9</v>
      </c>
      <c r="B10" t="s">
        <v>9</v>
      </c>
    </row>
    <row r="11" spans="1:9">
      <c r="A11" s="1">
        <v>10</v>
      </c>
      <c r="B11" t="s">
        <v>23</v>
      </c>
    </row>
    <row r="12" spans="1:9">
      <c r="A12" s="1">
        <v>11</v>
      </c>
      <c r="B12" t="s">
        <v>14</v>
      </c>
    </row>
    <row r="13" spans="1:9">
      <c r="A13" s="1">
        <v>12</v>
      </c>
      <c r="B13" t="s">
        <v>15</v>
      </c>
    </row>
    <row r="14" spans="1:9">
      <c r="A14" s="1">
        <v>13</v>
      </c>
      <c r="B14" t="s">
        <v>16</v>
      </c>
    </row>
    <row r="15" spans="1:9">
      <c r="A15" s="1">
        <v>14</v>
      </c>
      <c r="B15" t="s">
        <v>17</v>
      </c>
    </row>
    <row r="16" spans="1:9">
      <c r="A16" s="1">
        <v>15</v>
      </c>
      <c r="B16" t="s">
        <v>18</v>
      </c>
    </row>
    <row r="18" spans="1:9">
      <c r="A18" s="9">
        <v>37836</v>
      </c>
      <c r="B18" t="s">
        <v>54</v>
      </c>
    </row>
    <row r="19" spans="1:9">
      <c r="A19" s="2" t="s">
        <v>19</v>
      </c>
      <c r="B19" s="2" t="s">
        <v>20</v>
      </c>
      <c r="C19" t="s">
        <v>43</v>
      </c>
      <c r="D19" t="s">
        <v>34</v>
      </c>
      <c r="E19" t="s">
        <v>36</v>
      </c>
      <c r="F19" t="s">
        <v>42</v>
      </c>
      <c r="G19" t="s">
        <v>44</v>
      </c>
      <c r="H19" t="s">
        <v>45</v>
      </c>
      <c r="I19" t="s">
        <v>46</v>
      </c>
    </row>
    <row r="20" spans="1:9">
      <c r="A20" s="1">
        <v>1</v>
      </c>
      <c r="B20" t="s">
        <v>3</v>
      </c>
      <c r="C20">
        <v>0.1169</v>
      </c>
      <c r="D20">
        <v>475</v>
      </c>
      <c r="E20">
        <f t="shared" ref="E20:E25" si="0">D20/1000</f>
        <v>0.47499999999999998</v>
      </c>
      <c r="F20">
        <v>0.11783</v>
      </c>
      <c r="G20">
        <f t="shared" ref="G20:G25" si="1">F20-C20</f>
        <v>9.3000000000000027E-4</v>
      </c>
      <c r="H20">
        <f t="shared" ref="H20:H25" si="2">G20*1000</f>
        <v>0.93000000000000027</v>
      </c>
      <c r="I20" s="7">
        <f t="shared" ref="I20:I25" si="3">H20/E20</f>
        <v>1.957894736842106</v>
      </c>
    </row>
    <row r="21" spans="1:9">
      <c r="A21" s="1">
        <v>2</v>
      </c>
      <c r="B21" t="s">
        <v>4</v>
      </c>
      <c r="C21">
        <v>0.11989</v>
      </c>
      <c r="D21">
        <v>500</v>
      </c>
      <c r="E21">
        <f t="shared" si="0"/>
        <v>0.5</v>
      </c>
      <c r="F21">
        <v>0.12052</v>
      </c>
      <c r="G21">
        <f t="shared" si="1"/>
        <v>6.3000000000000556E-4</v>
      </c>
      <c r="H21">
        <f t="shared" si="2"/>
        <v>0.63000000000000556</v>
      </c>
      <c r="I21" s="7">
        <f t="shared" si="3"/>
        <v>1.2600000000000111</v>
      </c>
    </row>
    <row r="22" spans="1:9">
      <c r="A22">
        <v>3</v>
      </c>
      <c r="B22" t="s">
        <v>10</v>
      </c>
      <c r="C22">
        <v>0.1163</v>
      </c>
      <c r="D22">
        <v>490</v>
      </c>
      <c r="E22">
        <f t="shared" si="0"/>
        <v>0.49</v>
      </c>
      <c r="F22">
        <v>0.11792999999999999</v>
      </c>
      <c r="G22">
        <f t="shared" si="1"/>
        <v>1.6299999999999926E-3</v>
      </c>
      <c r="H22">
        <f t="shared" si="2"/>
        <v>1.6299999999999926</v>
      </c>
      <c r="I22" s="7">
        <f t="shared" si="3"/>
        <v>3.3265306122448828</v>
      </c>
    </row>
    <row r="23" spans="1:9">
      <c r="A23" s="1">
        <v>4</v>
      </c>
      <c r="B23" t="s">
        <v>8</v>
      </c>
      <c r="C23">
        <v>0.11728</v>
      </c>
      <c r="D23">
        <v>460</v>
      </c>
      <c r="E23">
        <f t="shared" si="0"/>
        <v>0.46</v>
      </c>
      <c r="F23">
        <v>0.11899</v>
      </c>
      <c r="G23">
        <f t="shared" si="1"/>
        <v>1.7100000000000032E-3</v>
      </c>
      <c r="H23">
        <f t="shared" si="2"/>
        <v>1.7100000000000031</v>
      </c>
      <c r="I23" s="7">
        <f t="shared" si="3"/>
        <v>3.7173913043478328</v>
      </c>
    </row>
    <row r="24" spans="1:9">
      <c r="A24" s="1">
        <v>5</v>
      </c>
      <c r="B24" t="s">
        <v>6</v>
      </c>
      <c r="C24">
        <v>0.11728</v>
      </c>
      <c r="D24">
        <v>493</v>
      </c>
      <c r="E24">
        <f t="shared" si="0"/>
        <v>0.49299999999999999</v>
      </c>
      <c r="F24">
        <v>0.11951000000000001</v>
      </c>
      <c r="G24">
        <f t="shared" si="1"/>
        <v>2.2300000000000098E-3</v>
      </c>
      <c r="H24">
        <f t="shared" si="2"/>
        <v>2.2300000000000098</v>
      </c>
      <c r="I24" s="7">
        <f t="shared" si="3"/>
        <v>4.5233265720081333</v>
      </c>
    </row>
    <row r="25" spans="1:9">
      <c r="A25" s="1">
        <v>6</v>
      </c>
      <c r="B25" t="s">
        <v>21</v>
      </c>
      <c r="C25">
        <v>0.11685</v>
      </c>
      <c r="D25">
        <v>497</v>
      </c>
      <c r="E25">
        <f t="shared" si="0"/>
        <v>0.497</v>
      </c>
      <c r="F25">
        <v>0.11849999999999999</v>
      </c>
      <c r="G25">
        <f t="shared" si="1"/>
        <v>1.6499999999999987E-3</v>
      </c>
      <c r="H25">
        <f t="shared" si="2"/>
        <v>1.6499999999999986</v>
      </c>
      <c r="I25" s="7">
        <f t="shared" si="3"/>
        <v>3.3199195171026128</v>
      </c>
    </row>
    <row r="26" spans="1:9">
      <c r="A26" s="1">
        <v>7</v>
      </c>
      <c r="B26" t="s">
        <v>22</v>
      </c>
      <c r="I26" s="7"/>
    </row>
    <row r="27" spans="1:9">
      <c r="A27" s="1">
        <v>8</v>
      </c>
      <c r="B27" t="s">
        <v>7</v>
      </c>
      <c r="I27" s="7"/>
    </row>
    <row r="28" spans="1:9">
      <c r="A28" s="1">
        <v>9</v>
      </c>
      <c r="B28" t="s">
        <v>9</v>
      </c>
      <c r="I28" s="7"/>
    </row>
    <row r="29" spans="1:9">
      <c r="A29" s="1">
        <v>10</v>
      </c>
      <c r="B29" t="s">
        <v>23</v>
      </c>
      <c r="I29" s="7"/>
    </row>
    <row r="30" spans="1:9">
      <c r="A30" s="1">
        <v>11</v>
      </c>
      <c r="B30" t="s">
        <v>14</v>
      </c>
      <c r="I30" s="7"/>
    </row>
    <row r="31" spans="1:9">
      <c r="A31" s="1">
        <v>12</v>
      </c>
      <c r="B31" t="s">
        <v>15</v>
      </c>
      <c r="I31" s="7"/>
    </row>
    <row r="32" spans="1:9">
      <c r="A32" s="1">
        <v>13</v>
      </c>
      <c r="B32" t="s">
        <v>16</v>
      </c>
      <c r="I32" s="7"/>
    </row>
    <row r="33" spans="1:9">
      <c r="A33" s="1">
        <v>14</v>
      </c>
      <c r="B33" t="s">
        <v>17</v>
      </c>
      <c r="I33" s="7"/>
    </row>
    <row r="34" spans="1:9">
      <c r="A34" s="1">
        <v>15</v>
      </c>
      <c r="B34" t="s">
        <v>18</v>
      </c>
      <c r="I34" s="7"/>
    </row>
    <row r="35" spans="1:9">
      <c r="A35" s="1"/>
      <c r="I35" s="7"/>
    </row>
    <row r="36" spans="1:9">
      <c r="A36" s="9">
        <v>37872</v>
      </c>
      <c r="B36" t="s">
        <v>55</v>
      </c>
    </row>
    <row r="37" spans="1:9">
      <c r="A37" s="2" t="s">
        <v>19</v>
      </c>
      <c r="B37" s="2" t="s">
        <v>20</v>
      </c>
      <c r="C37" t="s">
        <v>43</v>
      </c>
      <c r="D37" t="s">
        <v>34</v>
      </c>
      <c r="E37" t="s">
        <v>36</v>
      </c>
      <c r="F37" t="s">
        <v>42</v>
      </c>
      <c r="G37" t="s">
        <v>44</v>
      </c>
      <c r="H37" t="s">
        <v>45</v>
      </c>
      <c r="I37" t="s">
        <v>46</v>
      </c>
    </row>
    <row r="38" spans="1:9">
      <c r="A38" s="1">
        <v>1</v>
      </c>
      <c r="B38" t="s">
        <v>3</v>
      </c>
      <c r="C38">
        <v>0.11913</v>
      </c>
      <c r="D38">
        <v>420</v>
      </c>
      <c r="E38">
        <f>D38/1000</f>
        <v>0.42</v>
      </c>
      <c r="F38">
        <v>0.11978</v>
      </c>
      <c r="G38">
        <f>F38-C38</f>
        <v>6.499999999999978E-4</v>
      </c>
      <c r="H38">
        <f>G38*1000</f>
        <v>0.6499999999999978</v>
      </c>
      <c r="I38" s="7">
        <f>H38/E38</f>
        <v>1.5476190476190423</v>
      </c>
    </row>
    <row r="39" spans="1:9">
      <c r="A39" s="1">
        <v>2</v>
      </c>
      <c r="B39" t="s">
        <v>4</v>
      </c>
      <c r="C39">
        <v>0.12709999999999999</v>
      </c>
      <c r="D39">
        <v>420</v>
      </c>
      <c r="E39">
        <f t="shared" ref="E39:E48" si="4">D39/1000</f>
        <v>0.42</v>
      </c>
      <c r="F39">
        <v>0.12720999999999999</v>
      </c>
      <c r="G39">
        <f t="shared" ref="G39:G45" si="5">F39-C39</f>
        <v>1.0999999999999899E-4</v>
      </c>
      <c r="H39">
        <f t="shared" ref="H39:H48" si="6">G39*1000</f>
        <v>0.10999999999999899</v>
      </c>
      <c r="I39" s="7">
        <f t="shared" ref="I39:I45" si="7">H39/E39</f>
        <v>0.26190476190475953</v>
      </c>
    </row>
    <row r="40" spans="1:9">
      <c r="A40">
        <v>3</v>
      </c>
      <c r="B40" t="s">
        <v>10</v>
      </c>
      <c r="C40">
        <v>0.12662999999999999</v>
      </c>
      <c r="D40">
        <v>400</v>
      </c>
      <c r="E40">
        <f t="shared" si="4"/>
        <v>0.4</v>
      </c>
      <c r="F40">
        <v>0.12837999999999999</v>
      </c>
      <c r="G40">
        <f t="shared" si="5"/>
        <v>1.7500000000000016E-3</v>
      </c>
      <c r="H40">
        <f t="shared" si="6"/>
        <v>1.7500000000000016</v>
      </c>
      <c r="I40" s="7">
        <f t="shared" si="7"/>
        <v>4.3750000000000036</v>
      </c>
    </row>
    <row r="41" spans="1:9">
      <c r="A41" s="1">
        <v>4</v>
      </c>
      <c r="B41" t="s">
        <v>8</v>
      </c>
      <c r="C41">
        <v>0.12178</v>
      </c>
      <c r="D41">
        <v>365</v>
      </c>
      <c r="E41">
        <f t="shared" si="4"/>
        <v>0.36499999999999999</v>
      </c>
      <c r="F41">
        <v>0.12225999999999999</v>
      </c>
      <c r="G41">
        <f t="shared" si="5"/>
        <v>4.7999999999999432E-4</v>
      </c>
      <c r="H41">
        <f t="shared" si="6"/>
        <v>0.47999999999999432</v>
      </c>
      <c r="I41" s="7">
        <f t="shared" si="7"/>
        <v>1.3150684931506693</v>
      </c>
    </row>
    <row r="42" spans="1:9">
      <c r="A42" s="1">
        <v>5</v>
      </c>
      <c r="B42" t="s">
        <v>6</v>
      </c>
      <c r="C42">
        <v>0.11851</v>
      </c>
      <c r="D42">
        <v>410</v>
      </c>
      <c r="E42">
        <f t="shared" si="4"/>
        <v>0.41</v>
      </c>
      <c r="F42">
        <v>0.11892</v>
      </c>
      <c r="G42">
        <f t="shared" si="5"/>
        <v>4.099999999999937E-4</v>
      </c>
      <c r="H42">
        <f t="shared" si="6"/>
        <v>0.4099999999999937</v>
      </c>
      <c r="I42" s="7">
        <f t="shared" si="7"/>
        <v>0.99999999999998468</v>
      </c>
    </row>
    <row r="43" spans="1:9">
      <c r="A43" s="1">
        <v>6</v>
      </c>
      <c r="B43" t="s">
        <v>21</v>
      </c>
      <c r="C43">
        <v>0.12178</v>
      </c>
      <c r="D43">
        <v>420</v>
      </c>
      <c r="E43">
        <f t="shared" si="4"/>
        <v>0.42</v>
      </c>
      <c r="F43">
        <v>0.12229</v>
      </c>
      <c r="G43">
        <f t="shared" si="5"/>
        <v>5.0999999999999657E-4</v>
      </c>
      <c r="H43">
        <f t="shared" si="6"/>
        <v>0.50999999999999657</v>
      </c>
      <c r="I43" s="7">
        <f t="shared" si="7"/>
        <v>1.2142857142857062</v>
      </c>
    </row>
    <row r="44" spans="1:9">
      <c r="A44" s="1">
        <v>7</v>
      </c>
      <c r="B44" t="s">
        <v>22</v>
      </c>
      <c r="C44">
        <v>0.11842999999999999</v>
      </c>
      <c r="D44">
        <v>455</v>
      </c>
      <c r="E44">
        <f t="shared" si="4"/>
        <v>0.45500000000000002</v>
      </c>
      <c r="F44">
        <v>0.1197</v>
      </c>
      <c r="G44">
        <f t="shared" si="5"/>
        <v>1.2700000000000072E-3</v>
      </c>
      <c r="H44">
        <f t="shared" si="6"/>
        <v>1.2700000000000071</v>
      </c>
      <c r="I44" s="7">
        <f t="shared" si="7"/>
        <v>2.7912087912088066</v>
      </c>
    </row>
    <row r="45" spans="1:9">
      <c r="A45" s="1">
        <v>8</v>
      </c>
      <c r="B45" t="s">
        <v>7</v>
      </c>
      <c r="C45">
        <v>0.12151000000000001</v>
      </c>
      <c r="D45">
        <v>430</v>
      </c>
      <c r="E45">
        <f t="shared" si="4"/>
        <v>0.43</v>
      </c>
      <c r="F45">
        <v>0.12168</v>
      </c>
      <c r="G45">
        <f t="shared" si="5"/>
        <v>1.699999999999896E-4</v>
      </c>
      <c r="H45">
        <f t="shared" si="6"/>
        <v>0.1699999999999896</v>
      </c>
      <c r="I45" s="7">
        <f t="shared" si="7"/>
        <v>0.39534883720927816</v>
      </c>
    </row>
    <row r="46" spans="1:9">
      <c r="A46" s="1">
        <v>9</v>
      </c>
      <c r="B46" t="s">
        <v>9</v>
      </c>
      <c r="I46" s="7"/>
    </row>
    <row r="47" spans="1:9">
      <c r="A47" s="1">
        <v>10</v>
      </c>
      <c r="B47" t="s">
        <v>23</v>
      </c>
      <c r="I47" s="7"/>
    </row>
    <row r="48" spans="1:9">
      <c r="A48" s="1">
        <v>11</v>
      </c>
      <c r="B48" t="s">
        <v>14</v>
      </c>
      <c r="C48">
        <v>0.12545999999999999</v>
      </c>
      <c r="D48">
        <v>445</v>
      </c>
      <c r="E48">
        <f t="shared" si="4"/>
        <v>0.44500000000000001</v>
      </c>
      <c r="F48">
        <v>0.12823999999999999</v>
      </c>
      <c r="G48">
        <f>F48-C48</f>
        <v>2.7800000000000047E-3</v>
      </c>
      <c r="H48">
        <f t="shared" si="6"/>
        <v>2.7800000000000047</v>
      </c>
      <c r="I48" s="7">
        <f>H48/E48</f>
        <v>6.2471910112359659</v>
      </c>
    </row>
    <row r="49" spans="1:9">
      <c r="A49" s="1">
        <v>12</v>
      </c>
      <c r="B49" t="s">
        <v>15</v>
      </c>
      <c r="I49" s="7"/>
    </row>
    <row r="50" spans="1:9">
      <c r="A50" s="1">
        <v>13</v>
      </c>
      <c r="B50" t="s">
        <v>16</v>
      </c>
      <c r="I50" s="7"/>
    </row>
    <row r="51" spans="1:9">
      <c r="A51" s="1">
        <v>14</v>
      </c>
      <c r="B51" t="s">
        <v>17</v>
      </c>
      <c r="I51" s="7"/>
    </row>
    <row r="52" spans="1:9">
      <c r="A52" s="1">
        <v>15</v>
      </c>
      <c r="B52" t="s">
        <v>18</v>
      </c>
      <c r="I52" s="7"/>
    </row>
    <row r="54" spans="1:9">
      <c r="A54" s="9">
        <v>37912</v>
      </c>
      <c r="B54" t="s">
        <v>54</v>
      </c>
    </row>
    <row r="55" spans="1:9">
      <c r="A55" s="2" t="s">
        <v>19</v>
      </c>
      <c r="B55" s="2" t="s">
        <v>20</v>
      </c>
      <c r="C55" t="s">
        <v>43</v>
      </c>
      <c r="D55" t="s">
        <v>34</v>
      </c>
      <c r="E55" t="s">
        <v>36</v>
      </c>
      <c r="F55" t="s">
        <v>42</v>
      </c>
      <c r="G55" t="s">
        <v>44</v>
      </c>
      <c r="H55" t="s">
        <v>45</v>
      </c>
      <c r="I55" t="s">
        <v>46</v>
      </c>
    </row>
    <row r="56" spans="1:9">
      <c r="A56" s="1">
        <v>1</v>
      </c>
      <c r="B56" t="s">
        <v>3</v>
      </c>
      <c r="C56">
        <v>0.11879000000000001</v>
      </c>
      <c r="D56">
        <v>420</v>
      </c>
      <c r="E56">
        <f>D56/1000</f>
        <v>0.42</v>
      </c>
      <c r="F56">
        <v>0.11894</v>
      </c>
      <c r="G56">
        <f>F56-C56</f>
        <v>1.4999999999999736E-4</v>
      </c>
      <c r="H56">
        <f>G56*1000</f>
        <v>0.14999999999999736</v>
      </c>
      <c r="I56" s="7">
        <f>H56/E56</f>
        <v>0.35714285714285088</v>
      </c>
    </row>
    <row r="57" spans="1:9">
      <c r="A57" s="1">
        <v>2</v>
      </c>
      <c r="B57" t="s">
        <v>4</v>
      </c>
      <c r="C57">
        <v>0.12009</v>
      </c>
      <c r="D57">
        <v>440</v>
      </c>
      <c r="E57">
        <f t="shared" ref="E57:E71" si="8">D57/1000</f>
        <v>0.44</v>
      </c>
      <c r="F57">
        <v>0.1187</v>
      </c>
      <c r="G57">
        <f t="shared" ref="G57:G71" si="9">F57-C57</f>
        <v>-1.3900000000000023E-3</v>
      </c>
      <c r="H57">
        <f t="shared" ref="H57:H71" si="10">G57*1000</f>
        <v>-1.3900000000000023</v>
      </c>
      <c r="I57" s="7">
        <f t="shared" ref="I57:I71" si="11">H57/E57</f>
        <v>-3.1590909090909145</v>
      </c>
    </row>
    <row r="58" spans="1:9">
      <c r="A58">
        <v>3</v>
      </c>
      <c r="B58" t="s">
        <v>10</v>
      </c>
      <c r="C58">
        <v>0.11939</v>
      </c>
      <c r="D58">
        <v>405</v>
      </c>
      <c r="E58">
        <f t="shared" si="8"/>
        <v>0.40500000000000003</v>
      </c>
      <c r="F58">
        <v>0.11774999999999999</v>
      </c>
      <c r="G58">
        <f t="shared" si="9"/>
        <v>-1.6400000000000026E-3</v>
      </c>
      <c r="H58">
        <f t="shared" si="10"/>
        <v>-1.6400000000000026</v>
      </c>
      <c r="I58" s="7">
        <f t="shared" si="11"/>
        <v>-4.0493827160493892</v>
      </c>
    </row>
    <row r="59" spans="1:9">
      <c r="A59" s="1">
        <v>4</v>
      </c>
      <c r="B59" t="s">
        <v>8</v>
      </c>
      <c r="C59">
        <v>0.11799</v>
      </c>
      <c r="D59">
        <v>445</v>
      </c>
      <c r="E59">
        <f t="shared" si="8"/>
        <v>0.44500000000000001</v>
      </c>
      <c r="F59">
        <v>0.11848</v>
      </c>
      <c r="G59">
        <f t="shared" si="9"/>
        <v>4.9000000000000432E-4</v>
      </c>
      <c r="H59">
        <f t="shared" si="10"/>
        <v>0.49000000000000432</v>
      </c>
      <c r="I59" s="7">
        <f t="shared" si="11"/>
        <v>1.1011235955056278</v>
      </c>
    </row>
    <row r="60" spans="1:9">
      <c r="A60" s="1">
        <v>5</v>
      </c>
      <c r="B60" t="s">
        <v>6</v>
      </c>
      <c r="C60">
        <v>0.11729000000000001</v>
      </c>
      <c r="D60">
        <v>440</v>
      </c>
      <c r="E60">
        <f t="shared" si="8"/>
        <v>0.44</v>
      </c>
      <c r="F60">
        <v>0.1176</v>
      </c>
      <c r="G60">
        <f t="shared" si="9"/>
        <v>3.0999999999999084E-4</v>
      </c>
      <c r="H60">
        <f t="shared" si="10"/>
        <v>0.30999999999999084</v>
      </c>
      <c r="I60" s="7">
        <f t="shared" si="11"/>
        <v>0.70454545454543371</v>
      </c>
    </row>
    <row r="61" spans="1:9">
      <c r="A61" s="1">
        <v>6</v>
      </c>
      <c r="B61" t="s">
        <v>21</v>
      </c>
      <c r="C61">
        <v>0.11856</v>
      </c>
      <c r="D61">
        <v>385</v>
      </c>
      <c r="E61">
        <f t="shared" si="8"/>
        <v>0.38500000000000001</v>
      </c>
      <c r="F61">
        <v>0.11987</v>
      </c>
      <c r="G61">
        <f t="shared" si="9"/>
        <v>1.3100000000000056E-3</v>
      </c>
      <c r="H61">
        <f t="shared" si="10"/>
        <v>1.3100000000000056</v>
      </c>
      <c r="I61" s="7">
        <f t="shared" si="11"/>
        <v>3.4025974025974173</v>
      </c>
    </row>
    <row r="62" spans="1:9">
      <c r="A62" s="1">
        <v>7</v>
      </c>
      <c r="B62" t="s">
        <v>22</v>
      </c>
      <c r="C62">
        <v>0.11801</v>
      </c>
      <c r="D62">
        <v>412</v>
      </c>
      <c r="E62">
        <f t="shared" si="8"/>
        <v>0.41199999999999998</v>
      </c>
      <c r="F62">
        <v>0.11982</v>
      </c>
      <c r="G62">
        <f t="shared" si="9"/>
        <v>1.8099999999999922E-3</v>
      </c>
      <c r="H62">
        <f t="shared" si="10"/>
        <v>1.8099999999999921</v>
      </c>
      <c r="I62" s="7">
        <f t="shared" si="11"/>
        <v>4.3932038834951266</v>
      </c>
    </row>
    <row r="63" spans="1:9">
      <c r="A63" s="1">
        <v>8</v>
      </c>
      <c r="B63" t="s">
        <v>7</v>
      </c>
      <c r="C63">
        <v>0.11685</v>
      </c>
      <c r="D63">
        <v>407</v>
      </c>
      <c r="E63">
        <f t="shared" si="8"/>
        <v>0.40699999999999997</v>
      </c>
      <c r="F63">
        <v>0.11763</v>
      </c>
      <c r="G63">
        <f t="shared" si="9"/>
        <v>7.8000000000000291E-4</v>
      </c>
      <c r="H63">
        <f t="shared" si="10"/>
        <v>0.78000000000000291</v>
      </c>
      <c r="I63" s="7">
        <f t="shared" si="11"/>
        <v>1.9164619164619237</v>
      </c>
    </row>
    <row r="64" spans="1:9">
      <c r="A64" s="1">
        <v>9</v>
      </c>
      <c r="B64" t="s">
        <v>9</v>
      </c>
      <c r="C64">
        <v>0.11601</v>
      </c>
      <c r="D64">
        <v>405</v>
      </c>
      <c r="E64">
        <f t="shared" si="8"/>
        <v>0.40500000000000003</v>
      </c>
      <c r="F64">
        <v>0.11842</v>
      </c>
      <c r="G64">
        <f t="shared" si="9"/>
        <v>2.4099999999999955E-3</v>
      </c>
      <c r="H64">
        <f t="shared" si="10"/>
        <v>2.4099999999999957</v>
      </c>
      <c r="I64" s="7">
        <f t="shared" si="11"/>
        <v>5.9506172839506064</v>
      </c>
    </row>
    <row r="65" spans="1:9">
      <c r="A65" s="1">
        <v>10</v>
      </c>
      <c r="B65" t="s">
        <v>23</v>
      </c>
      <c r="I65" s="7"/>
    </row>
    <row r="66" spans="1:9">
      <c r="A66" s="1">
        <v>11</v>
      </c>
      <c r="B66" t="s">
        <v>14</v>
      </c>
      <c r="C66">
        <v>0.11713</v>
      </c>
      <c r="D66">
        <v>410</v>
      </c>
      <c r="E66">
        <f t="shared" si="8"/>
        <v>0.41</v>
      </c>
      <c r="F66">
        <v>0.11778</v>
      </c>
      <c r="G66">
        <f t="shared" si="9"/>
        <v>6.499999999999978E-4</v>
      </c>
      <c r="H66">
        <f t="shared" si="10"/>
        <v>0.6499999999999978</v>
      </c>
      <c r="I66" s="7">
        <f t="shared" si="11"/>
        <v>1.5853658536585313</v>
      </c>
    </row>
    <row r="67" spans="1:9">
      <c r="A67" s="1">
        <v>12</v>
      </c>
      <c r="B67" t="s">
        <v>15</v>
      </c>
      <c r="I67" s="7"/>
    </row>
    <row r="68" spans="1:9">
      <c r="A68" s="1">
        <v>13</v>
      </c>
      <c r="B68" t="s">
        <v>16</v>
      </c>
      <c r="I68" s="7"/>
    </row>
    <row r="69" spans="1:9">
      <c r="A69" s="1">
        <v>14</v>
      </c>
      <c r="B69" t="s">
        <v>17</v>
      </c>
      <c r="I69" s="7"/>
    </row>
    <row r="70" spans="1:9">
      <c r="A70" s="1">
        <v>15</v>
      </c>
      <c r="B70" t="s">
        <v>18</v>
      </c>
      <c r="I70" s="7"/>
    </row>
    <row r="71" spans="1:9">
      <c r="B71" t="s">
        <v>35</v>
      </c>
      <c r="C71">
        <v>0.11701</v>
      </c>
      <c r="D71">
        <v>440</v>
      </c>
      <c r="E71">
        <f t="shared" si="8"/>
        <v>0.44</v>
      </c>
      <c r="F71">
        <v>0.11685</v>
      </c>
      <c r="G71">
        <f t="shared" si="9"/>
        <v>-1.6000000000000736E-4</v>
      </c>
      <c r="H71">
        <f t="shared" si="10"/>
        <v>-0.16000000000000736</v>
      </c>
      <c r="I71" s="7">
        <f t="shared" si="11"/>
        <v>-0.36363636363638036</v>
      </c>
    </row>
    <row r="72" spans="1:9">
      <c r="A72" s="1"/>
    </row>
    <row r="73" spans="1:9">
      <c r="A73" s="15">
        <v>37945</v>
      </c>
      <c r="B73" t="s">
        <v>56</v>
      </c>
    </row>
    <row r="74" spans="1:9">
      <c r="A74" s="2" t="s">
        <v>19</v>
      </c>
      <c r="B74" s="2" t="s">
        <v>20</v>
      </c>
      <c r="C74" t="s">
        <v>43</v>
      </c>
      <c r="D74" t="s">
        <v>34</v>
      </c>
      <c r="E74" t="s">
        <v>36</v>
      </c>
      <c r="F74" t="s">
        <v>42</v>
      </c>
      <c r="G74" t="s">
        <v>44</v>
      </c>
      <c r="H74" t="s">
        <v>45</v>
      </c>
      <c r="I74" t="s">
        <v>46</v>
      </c>
    </row>
    <row r="75" spans="1:9">
      <c r="A75" s="1">
        <v>1</v>
      </c>
      <c r="B75" t="s">
        <v>3</v>
      </c>
      <c r="C75">
        <v>0.11935999999999999</v>
      </c>
      <c r="D75">
        <v>428</v>
      </c>
      <c r="E75">
        <f>D75/1000</f>
        <v>0.42799999999999999</v>
      </c>
      <c r="F75">
        <v>0.1212</v>
      </c>
      <c r="G75">
        <f>F75-C75</f>
        <v>1.8400000000000083E-3</v>
      </c>
      <c r="H75">
        <f>G75*1000</f>
        <v>1.8400000000000083</v>
      </c>
      <c r="I75" s="7">
        <f>H75/E75</f>
        <v>4.2990654205607672</v>
      </c>
    </row>
    <row r="76" spans="1:9">
      <c r="A76" s="1">
        <v>2</v>
      </c>
      <c r="B76" t="s">
        <v>4</v>
      </c>
      <c r="C76">
        <v>0.11811000000000001</v>
      </c>
      <c r="D76">
        <v>429</v>
      </c>
      <c r="E76">
        <f t="shared" ref="E76:E89" si="12">D76/1000</f>
        <v>0.42899999999999999</v>
      </c>
      <c r="F76">
        <v>0.11999</v>
      </c>
      <c r="G76">
        <f t="shared" ref="G76:G89" si="13">F76-C76</f>
        <v>1.8799999999999928E-3</v>
      </c>
      <c r="H76">
        <f t="shared" ref="H76:H89" si="14">G76*1000</f>
        <v>1.8799999999999928</v>
      </c>
      <c r="I76" s="7">
        <f t="shared" ref="I76:I89" si="15">H76/E76</f>
        <v>4.3822843822843653</v>
      </c>
    </row>
    <row r="77" spans="1:9">
      <c r="A77">
        <v>3</v>
      </c>
      <c r="B77" t="s">
        <v>10</v>
      </c>
      <c r="C77">
        <v>0.11963</v>
      </c>
      <c r="D77">
        <v>415</v>
      </c>
      <c r="E77">
        <f t="shared" si="12"/>
        <v>0.41499999999999998</v>
      </c>
      <c r="F77">
        <v>0.12086</v>
      </c>
      <c r="G77">
        <f t="shared" si="13"/>
        <v>1.229999999999995E-3</v>
      </c>
      <c r="H77">
        <f t="shared" si="14"/>
        <v>1.2299999999999951</v>
      </c>
      <c r="I77" s="7">
        <f t="shared" si="15"/>
        <v>2.9638554216867354</v>
      </c>
    </row>
    <row r="78" spans="1:9">
      <c r="A78" s="1">
        <v>4</v>
      </c>
      <c r="B78" t="s">
        <v>8</v>
      </c>
      <c r="C78">
        <v>0.11889</v>
      </c>
      <c r="D78">
        <v>445</v>
      </c>
      <c r="E78">
        <f t="shared" si="12"/>
        <v>0.44500000000000001</v>
      </c>
      <c r="F78">
        <v>0.12139</v>
      </c>
      <c r="G78">
        <f t="shared" si="13"/>
        <v>2.5000000000000022E-3</v>
      </c>
      <c r="H78">
        <f t="shared" si="14"/>
        <v>2.5000000000000022</v>
      </c>
      <c r="I78" s="7">
        <f t="shared" si="15"/>
        <v>5.6179775280898925</v>
      </c>
    </row>
    <row r="79" spans="1:9">
      <c r="A79" s="1">
        <v>5</v>
      </c>
      <c r="B79" t="s">
        <v>6</v>
      </c>
      <c r="C79">
        <v>0.1171</v>
      </c>
      <c r="D79">
        <v>443</v>
      </c>
      <c r="E79">
        <f t="shared" si="12"/>
        <v>0.443</v>
      </c>
      <c r="F79">
        <v>0.11801</v>
      </c>
      <c r="G79">
        <f t="shared" si="13"/>
        <v>9.1000000000000802E-4</v>
      </c>
      <c r="H79">
        <f t="shared" si="14"/>
        <v>0.91000000000000802</v>
      </c>
      <c r="I79" s="7">
        <f t="shared" si="15"/>
        <v>2.0541760722347813</v>
      </c>
    </row>
    <row r="80" spans="1:9">
      <c r="A80" s="1">
        <v>6</v>
      </c>
      <c r="B80" t="s">
        <v>21</v>
      </c>
      <c r="C80">
        <v>0.11975</v>
      </c>
      <c r="D80">
        <v>420</v>
      </c>
      <c r="E80">
        <f t="shared" si="12"/>
        <v>0.42</v>
      </c>
      <c r="F80">
        <v>0.121</v>
      </c>
      <c r="G80">
        <f t="shared" si="13"/>
        <v>1.2500000000000011E-3</v>
      </c>
      <c r="H80">
        <f t="shared" si="14"/>
        <v>1.2500000000000011</v>
      </c>
      <c r="I80" s="7">
        <f t="shared" si="15"/>
        <v>2.9761904761904789</v>
      </c>
    </row>
    <row r="81" spans="1:10">
      <c r="A81" s="1">
        <v>7</v>
      </c>
      <c r="B81" t="s">
        <v>22</v>
      </c>
      <c r="C81">
        <v>0.11723</v>
      </c>
      <c r="D81">
        <v>401</v>
      </c>
      <c r="E81">
        <f t="shared" si="12"/>
        <v>0.40100000000000002</v>
      </c>
      <c r="F81">
        <v>0.11882</v>
      </c>
      <c r="G81">
        <f t="shared" si="13"/>
        <v>1.5899999999999942E-3</v>
      </c>
      <c r="H81">
        <f t="shared" si="14"/>
        <v>1.5899999999999941</v>
      </c>
      <c r="I81" s="7">
        <f t="shared" si="15"/>
        <v>3.9650872817954963</v>
      </c>
    </row>
    <row r="82" spans="1:10">
      <c r="A82" s="1">
        <v>8</v>
      </c>
      <c r="B82" t="s">
        <v>7</v>
      </c>
      <c r="C82">
        <v>0.11844</v>
      </c>
      <c r="D82">
        <v>446</v>
      </c>
      <c r="E82">
        <f t="shared" si="12"/>
        <v>0.44600000000000001</v>
      </c>
      <c r="F82">
        <v>0.1186</v>
      </c>
      <c r="G82">
        <f t="shared" si="13"/>
        <v>1.5999999999999348E-4</v>
      </c>
      <c r="H82">
        <f t="shared" si="14"/>
        <v>0.15999999999999348</v>
      </c>
      <c r="I82" s="7">
        <f t="shared" si="15"/>
        <v>0.35874439461881946</v>
      </c>
    </row>
    <row r="83" spans="1:10">
      <c r="A83" s="1">
        <v>9</v>
      </c>
      <c r="B83" t="s">
        <v>9</v>
      </c>
      <c r="C83">
        <v>0.11899</v>
      </c>
      <c r="D83">
        <v>425</v>
      </c>
      <c r="E83">
        <f t="shared" si="12"/>
        <v>0.42499999999999999</v>
      </c>
      <c r="F83">
        <v>0.11967999999999999</v>
      </c>
      <c r="G83">
        <f t="shared" si="13"/>
        <v>6.8999999999999617E-4</v>
      </c>
      <c r="H83">
        <f t="shared" si="14"/>
        <v>0.68999999999999617</v>
      </c>
      <c r="I83" s="7">
        <f t="shared" si="15"/>
        <v>1.623529411764697</v>
      </c>
    </row>
    <row r="84" spans="1:10">
      <c r="A84" s="1">
        <v>10</v>
      </c>
      <c r="B84" t="s">
        <v>23</v>
      </c>
      <c r="C84">
        <v>0.1173</v>
      </c>
      <c r="D84">
        <v>448</v>
      </c>
      <c r="E84">
        <f t="shared" si="12"/>
        <v>0.44800000000000001</v>
      </c>
      <c r="F84">
        <v>0.11731</v>
      </c>
      <c r="G84">
        <f t="shared" si="13"/>
        <v>9.9999999999961231E-6</v>
      </c>
      <c r="H84">
        <f t="shared" si="14"/>
        <v>9.9999999999961231E-3</v>
      </c>
      <c r="I84" s="7">
        <f t="shared" si="15"/>
        <v>2.2321428571419916E-2</v>
      </c>
    </row>
    <row r="85" spans="1:10">
      <c r="A85" s="1">
        <v>11</v>
      </c>
      <c r="B85" t="s">
        <v>14</v>
      </c>
      <c r="C85">
        <v>0.11815000000000001</v>
      </c>
      <c r="D85">
        <v>422</v>
      </c>
      <c r="E85">
        <f t="shared" si="12"/>
        <v>0.42199999999999999</v>
      </c>
      <c r="F85">
        <v>0.11942999999999999</v>
      </c>
      <c r="G85">
        <f t="shared" si="13"/>
        <v>1.2799999999999895E-3</v>
      </c>
      <c r="H85">
        <f t="shared" si="14"/>
        <v>1.2799999999999896</v>
      </c>
      <c r="I85" s="7">
        <f t="shared" si="15"/>
        <v>3.0331753554502123</v>
      </c>
    </row>
    <row r="86" spans="1:10">
      <c r="A86" s="1">
        <v>12</v>
      </c>
      <c r="B86" t="s">
        <v>15</v>
      </c>
      <c r="C86">
        <v>0.11695999999999999</v>
      </c>
      <c r="D86">
        <v>415</v>
      </c>
      <c r="E86">
        <f t="shared" si="12"/>
        <v>0.41499999999999998</v>
      </c>
      <c r="F86">
        <v>0.12066</v>
      </c>
      <c r="G86">
        <f t="shared" si="13"/>
        <v>3.7000000000000088E-3</v>
      </c>
      <c r="H86">
        <f t="shared" si="14"/>
        <v>3.7000000000000091</v>
      </c>
      <c r="I86" s="7">
        <f t="shared" si="15"/>
        <v>8.9156626506024317</v>
      </c>
      <c r="J86">
        <v>8.9160000000000004</v>
      </c>
    </row>
    <row r="87" spans="1:10">
      <c r="A87" s="1">
        <v>13</v>
      </c>
      <c r="B87" t="s">
        <v>16</v>
      </c>
      <c r="C87">
        <v>0.11902</v>
      </c>
      <c r="D87">
        <v>387</v>
      </c>
      <c r="E87">
        <f t="shared" si="12"/>
        <v>0.38700000000000001</v>
      </c>
      <c r="F87">
        <v>0.11977</v>
      </c>
      <c r="G87">
        <f t="shared" si="13"/>
        <v>7.5000000000000067E-4</v>
      </c>
      <c r="H87">
        <f t="shared" si="14"/>
        <v>0.75000000000000067</v>
      </c>
      <c r="I87" s="7">
        <f t="shared" si="15"/>
        <v>1.9379844961240327</v>
      </c>
      <c r="J87">
        <v>1.9379999999999999</v>
      </c>
    </row>
    <row r="88" spans="1:10">
      <c r="A88" s="1">
        <v>14</v>
      </c>
      <c r="B88" t="s">
        <v>17</v>
      </c>
      <c r="C88">
        <v>0.11738999999999999</v>
      </c>
      <c r="D88">
        <v>270</v>
      </c>
      <c r="E88">
        <f t="shared" si="12"/>
        <v>0.27</v>
      </c>
      <c r="F88">
        <v>0.12441000000000001</v>
      </c>
      <c r="G88">
        <f t="shared" si="13"/>
        <v>7.0200000000000123E-3</v>
      </c>
      <c r="H88">
        <f t="shared" si="14"/>
        <v>7.020000000000012</v>
      </c>
      <c r="I88" s="7">
        <f t="shared" si="15"/>
        <v>26.000000000000043</v>
      </c>
      <c r="J88">
        <v>26</v>
      </c>
    </row>
    <row r="89" spans="1:10">
      <c r="A89" s="1">
        <v>15</v>
      </c>
      <c r="B89" t="s">
        <v>18</v>
      </c>
      <c r="C89">
        <v>0.11885</v>
      </c>
      <c r="D89">
        <v>390</v>
      </c>
      <c r="E89">
        <f t="shared" si="12"/>
        <v>0.39</v>
      </c>
      <c r="F89">
        <v>0.12207999999999999</v>
      </c>
      <c r="G89">
        <f t="shared" si="13"/>
        <v>3.2299999999999968E-3</v>
      </c>
      <c r="H89">
        <f t="shared" si="14"/>
        <v>3.2299999999999969</v>
      </c>
      <c r="I89" s="7">
        <f t="shared" si="15"/>
        <v>8.2820512820512739</v>
      </c>
      <c r="J89">
        <v>8.282</v>
      </c>
    </row>
    <row r="91" spans="1:10">
      <c r="A91" s="9">
        <v>37965</v>
      </c>
      <c r="B91" t="s">
        <v>56</v>
      </c>
    </row>
    <row r="92" spans="1:10">
      <c r="A92" s="2" t="s">
        <v>19</v>
      </c>
      <c r="B92" s="2" t="s">
        <v>20</v>
      </c>
      <c r="C92" t="s">
        <v>30</v>
      </c>
      <c r="D92" t="s">
        <v>34</v>
      </c>
      <c r="E92" t="s">
        <v>36</v>
      </c>
      <c r="F92" t="s">
        <v>31</v>
      </c>
      <c r="G92" t="s">
        <v>32</v>
      </c>
      <c r="H92" t="s">
        <v>45</v>
      </c>
      <c r="I92" t="s">
        <v>33</v>
      </c>
    </row>
    <row r="93" spans="1:10">
      <c r="A93" s="1">
        <v>1</v>
      </c>
      <c r="B93" t="s">
        <v>3</v>
      </c>
      <c r="C93">
        <v>0.12288</v>
      </c>
      <c r="D93">
        <v>370</v>
      </c>
      <c r="E93">
        <f>D93/1000</f>
        <v>0.37</v>
      </c>
      <c r="F93">
        <v>0.12350999999999999</v>
      </c>
      <c r="G93">
        <f>F93-C93</f>
        <v>6.2999999999999168E-4</v>
      </c>
      <c r="H93">
        <f>G93*1000</f>
        <v>0.62999999999999168</v>
      </c>
      <c r="I93" s="7">
        <f>H93/E93</f>
        <v>1.7027027027026802</v>
      </c>
    </row>
    <row r="94" spans="1:10">
      <c r="A94" s="1">
        <v>2</v>
      </c>
      <c r="B94" t="s">
        <v>4</v>
      </c>
      <c r="C94">
        <v>0.12391000000000001</v>
      </c>
      <c r="D94">
        <v>432</v>
      </c>
      <c r="E94">
        <f t="shared" ref="E94:E108" si="16">D94/1000</f>
        <v>0.432</v>
      </c>
      <c r="F94">
        <v>0.12497</v>
      </c>
      <c r="G94">
        <f t="shared" ref="G94:G108" si="17">F94-C94</f>
        <v>1.0599999999999915E-3</v>
      </c>
      <c r="H94">
        <f t="shared" ref="H94:H108" si="18">G94*1000</f>
        <v>1.0599999999999916</v>
      </c>
      <c r="I94" s="7">
        <f t="shared" ref="I94:I108" si="19">H94/E94</f>
        <v>2.4537037037036842</v>
      </c>
    </row>
    <row r="95" spans="1:10">
      <c r="A95">
        <v>3</v>
      </c>
      <c r="B95" t="s">
        <v>10</v>
      </c>
      <c r="C95">
        <v>0.12429999999999999</v>
      </c>
      <c r="D95">
        <v>403</v>
      </c>
      <c r="E95">
        <f t="shared" si="16"/>
        <v>0.40300000000000002</v>
      </c>
      <c r="F95">
        <v>0.12525</v>
      </c>
      <c r="G95">
        <f t="shared" si="17"/>
        <v>9.5000000000000639E-4</v>
      </c>
      <c r="H95">
        <f t="shared" si="18"/>
        <v>0.95000000000000639</v>
      </c>
      <c r="I95" s="7">
        <f t="shared" si="19"/>
        <v>2.3573200992555989</v>
      </c>
    </row>
    <row r="96" spans="1:10">
      <c r="A96" s="1">
        <v>4</v>
      </c>
      <c r="B96" t="s">
        <v>8</v>
      </c>
      <c r="C96">
        <v>0.12418</v>
      </c>
      <c r="D96">
        <v>440</v>
      </c>
      <c r="E96">
        <f t="shared" si="16"/>
        <v>0.44</v>
      </c>
      <c r="F96">
        <v>0.12446</v>
      </c>
      <c r="G96">
        <f t="shared" si="17"/>
        <v>2.8000000000000247E-4</v>
      </c>
      <c r="H96">
        <f t="shared" si="18"/>
        <v>0.28000000000000247</v>
      </c>
      <c r="I96" s="7">
        <f t="shared" si="19"/>
        <v>0.63636363636364202</v>
      </c>
    </row>
    <row r="97" spans="1:10">
      <c r="A97" s="1">
        <v>5</v>
      </c>
      <c r="B97" t="s">
        <v>6</v>
      </c>
      <c r="C97">
        <v>0.12363</v>
      </c>
      <c r="D97">
        <v>447</v>
      </c>
      <c r="E97">
        <f t="shared" si="16"/>
        <v>0.44700000000000001</v>
      </c>
      <c r="F97">
        <v>0.12388</v>
      </c>
      <c r="G97">
        <f t="shared" si="17"/>
        <v>2.5000000000000022E-4</v>
      </c>
      <c r="H97">
        <f t="shared" si="18"/>
        <v>0.25000000000000022</v>
      </c>
      <c r="I97" s="7">
        <f t="shared" si="19"/>
        <v>0.55928411633109665</v>
      </c>
    </row>
    <row r="98" spans="1:10">
      <c r="A98" s="1">
        <v>6</v>
      </c>
      <c r="B98" t="s">
        <v>21</v>
      </c>
      <c r="C98">
        <v>0.1246</v>
      </c>
      <c r="D98">
        <v>417</v>
      </c>
      <c r="E98">
        <f t="shared" si="16"/>
        <v>0.41699999999999998</v>
      </c>
      <c r="F98">
        <v>0.12475</v>
      </c>
      <c r="G98">
        <f t="shared" si="17"/>
        <v>1.4999999999999736E-4</v>
      </c>
      <c r="H98">
        <f t="shared" si="18"/>
        <v>0.14999999999999736</v>
      </c>
      <c r="I98" s="7">
        <f t="shared" si="19"/>
        <v>0.35971223021582099</v>
      </c>
    </row>
    <row r="99" spans="1:10">
      <c r="A99" s="1">
        <v>7</v>
      </c>
      <c r="B99" t="s">
        <v>22</v>
      </c>
      <c r="C99">
        <v>0.12434000000000001</v>
      </c>
      <c r="D99">
        <v>435</v>
      </c>
      <c r="E99">
        <f t="shared" si="16"/>
        <v>0.435</v>
      </c>
      <c r="F99">
        <v>0.12703</v>
      </c>
      <c r="G99">
        <f t="shared" si="17"/>
        <v>2.6899999999999979E-3</v>
      </c>
      <c r="H99">
        <f t="shared" si="18"/>
        <v>2.6899999999999977</v>
      </c>
      <c r="I99" s="7">
        <f t="shared" si="19"/>
        <v>6.1839080459770059</v>
      </c>
    </row>
    <row r="100" spans="1:10">
      <c r="A100" s="1">
        <v>8</v>
      </c>
      <c r="B100" t="s">
        <v>7</v>
      </c>
      <c r="C100">
        <v>0.12392</v>
      </c>
      <c r="D100">
        <v>442</v>
      </c>
      <c r="E100">
        <f t="shared" si="16"/>
        <v>0.442</v>
      </c>
      <c r="F100">
        <v>0.12529000000000001</v>
      </c>
      <c r="G100">
        <f t="shared" si="17"/>
        <v>1.3700000000000101E-3</v>
      </c>
      <c r="H100">
        <f t="shared" si="18"/>
        <v>1.3700000000000101</v>
      </c>
      <c r="I100" s="7">
        <f t="shared" si="19"/>
        <v>3.0995475113122399</v>
      </c>
    </row>
    <row r="101" spans="1:10">
      <c r="A101" s="1">
        <v>9</v>
      </c>
      <c r="B101" t="s">
        <v>9</v>
      </c>
      <c r="C101">
        <v>0.1231</v>
      </c>
      <c r="D101">
        <v>462</v>
      </c>
      <c r="E101">
        <f t="shared" si="16"/>
        <v>0.46200000000000002</v>
      </c>
      <c r="F101">
        <v>0.13489999999999999</v>
      </c>
      <c r="G101">
        <f t="shared" si="17"/>
        <v>1.1799999999999991E-2</v>
      </c>
      <c r="H101">
        <f t="shared" si="18"/>
        <v>11.799999999999992</v>
      </c>
      <c r="I101" s="7">
        <f t="shared" si="19"/>
        <v>25.54112554112552</v>
      </c>
    </row>
    <row r="102" spans="1:10">
      <c r="A102" s="1">
        <v>10</v>
      </c>
      <c r="B102" t="s">
        <v>23</v>
      </c>
      <c r="I102" s="7"/>
    </row>
    <row r="103" spans="1:10">
      <c r="A103" s="1">
        <v>11</v>
      </c>
      <c r="B103" t="s">
        <v>14</v>
      </c>
      <c r="I103" s="7"/>
    </row>
    <row r="104" spans="1:10">
      <c r="A104" s="1">
        <v>12</v>
      </c>
      <c r="B104" t="s">
        <v>15</v>
      </c>
      <c r="C104">
        <v>0.12441000000000001</v>
      </c>
      <c r="D104">
        <v>407</v>
      </c>
      <c r="E104">
        <f t="shared" si="16"/>
        <v>0.40699999999999997</v>
      </c>
      <c r="F104">
        <v>0.12584000000000001</v>
      </c>
      <c r="G104">
        <f t="shared" si="17"/>
        <v>1.4300000000000007E-3</v>
      </c>
      <c r="H104">
        <f t="shared" si="18"/>
        <v>1.4300000000000006</v>
      </c>
      <c r="I104" s="7">
        <f t="shared" si="19"/>
        <v>3.5135135135135154</v>
      </c>
      <c r="J104">
        <v>3.516</v>
      </c>
    </row>
    <row r="105" spans="1:10">
      <c r="A105" s="1">
        <v>13</v>
      </c>
      <c r="B105" t="s">
        <v>16</v>
      </c>
      <c r="C105">
        <v>0.12506</v>
      </c>
      <c r="D105">
        <v>371</v>
      </c>
      <c r="E105">
        <f t="shared" si="16"/>
        <v>0.371</v>
      </c>
      <c r="F105">
        <v>0.12570999999999999</v>
      </c>
      <c r="G105">
        <f t="shared" si="17"/>
        <v>6.4999999999998392E-4</v>
      </c>
      <c r="H105">
        <f t="shared" si="18"/>
        <v>0.64999999999998392</v>
      </c>
      <c r="I105" s="7">
        <f t="shared" si="19"/>
        <v>1.7520215633422747</v>
      </c>
      <c r="J105">
        <v>1.752</v>
      </c>
    </row>
    <row r="106" spans="1:10">
      <c r="A106" s="1">
        <v>14</v>
      </c>
      <c r="B106" t="s">
        <v>17</v>
      </c>
      <c r="I106" s="7"/>
    </row>
    <row r="107" spans="1:10">
      <c r="A107" s="1">
        <v>15</v>
      </c>
      <c r="B107" t="s">
        <v>18</v>
      </c>
      <c r="I107" s="7"/>
    </row>
    <row r="108" spans="1:10">
      <c r="B108" t="s">
        <v>35</v>
      </c>
      <c r="C108">
        <v>0.12404999999999999</v>
      </c>
      <c r="D108">
        <v>438</v>
      </c>
      <c r="E108">
        <f t="shared" si="16"/>
        <v>0.438</v>
      </c>
      <c r="F108">
        <v>0.12396</v>
      </c>
      <c r="G108">
        <f t="shared" si="17"/>
        <v>-8.9999999999992863E-5</v>
      </c>
      <c r="H108">
        <f t="shared" si="18"/>
        <v>-8.9999999999992863E-2</v>
      </c>
      <c r="I108" s="7">
        <f t="shared" si="19"/>
        <v>-0.20547945205477822</v>
      </c>
    </row>
    <row r="110" spans="1:10">
      <c r="A110" s="9">
        <v>38012</v>
      </c>
      <c r="B110" s="9" t="s">
        <v>56</v>
      </c>
    </row>
    <row r="111" spans="1:10">
      <c r="A111" s="2" t="s">
        <v>19</v>
      </c>
      <c r="B111" s="2" t="s">
        <v>20</v>
      </c>
      <c r="C111" t="s">
        <v>30</v>
      </c>
      <c r="D111" t="s">
        <v>34</v>
      </c>
      <c r="E111" t="s">
        <v>36</v>
      </c>
      <c r="F111" t="s">
        <v>31</v>
      </c>
      <c r="G111" t="s">
        <v>32</v>
      </c>
      <c r="H111" t="s">
        <v>45</v>
      </c>
      <c r="I111" t="s">
        <v>33</v>
      </c>
    </row>
    <row r="112" spans="1:10">
      <c r="A112" s="1">
        <v>1</v>
      </c>
      <c r="B112" t="s">
        <v>3</v>
      </c>
      <c r="I112" s="10"/>
    </row>
    <row r="113" spans="1:10">
      <c r="A113" s="1">
        <v>2</v>
      </c>
      <c r="B113" t="s">
        <v>4</v>
      </c>
      <c r="I113" s="10"/>
    </row>
    <row r="114" spans="1:10">
      <c r="A114">
        <v>3</v>
      </c>
      <c r="B114" t="s">
        <v>10</v>
      </c>
      <c r="I114" s="10"/>
    </row>
    <row r="115" spans="1:10">
      <c r="A115" s="1">
        <v>4</v>
      </c>
      <c r="B115" t="s">
        <v>8</v>
      </c>
      <c r="I115" s="10"/>
    </row>
    <row r="116" spans="1:10">
      <c r="A116" s="1">
        <v>5</v>
      </c>
      <c r="B116" t="s">
        <v>6</v>
      </c>
      <c r="C116">
        <v>0.12434000000000001</v>
      </c>
      <c r="D116">
        <v>429</v>
      </c>
      <c r="E116">
        <f>D116/1000</f>
        <v>0.42899999999999999</v>
      </c>
      <c r="F116">
        <v>0.12534999999999999</v>
      </c>
      <c r="G116">
        <f>F116-C116</f>
        <v>1.0099999999999831E-3</v>
      </c>
      <c r="H116">
        <f>G116*1000</f>
        <v>1.0099999999999831</v>
      </c>
      <c r="I116" s="7">
        <f>H116/E116</f>
        <v>2.3543123543123152</v>
      </c>
    </row>
    <row r="117" spans="1:10">
      <c r="A117" s="1">
        <v>6</v>
      </c>
      <c r="B117" t="s">
        <v>21</v>
      </c>
      <c r="E117">
        <f t="shared" ref="E117:E124" si="20">D117/1000</f>
        <v>0</v>
      </c>
      <c r="I117" s="7"/>
    </row>
    <row r="118" spans="1:10">
      <c r="A118" s="1">
        <v>7</v>
      </c>
      <c r="B118" t="s">
        <v>22</v>
      </c>
      <c r="C118">
        <v>0.12427000000000001</v>
      </c>
      <c r="D118">
        <v>450</v>
      </c>
      <c r="E118">
        <f t="shared" si="20"/>
        <v>0.45</v>
      </c>
      <c r="F118">
        <v>0.12606000000000001</v>
      </c>
      <c r="G118">
        <f t="shared" ref="G118:G124" si="21">F118-C118</f>
        <v>1.7899999999999999E-3</v>
      </c>
      <c r="H118">
        <f>G118*1000</f>
        <v>1.79</v>
      </c>
      <c r="I118" s="7">
        <f>H118/E118</f>
        <v>3.9777777777777779</v>
      </c>
    </row>
    <row r="119" spans="1:10">
      <c r="A119" s="1">
        <v>8</v>
      </c>
      <c r="B119" t="s">
        <v>7</v>
      </c>
      <c r="C119">
        <v>0.12372</v>
      </c>
      <c r="D119">
        <v>441</v>
      </c>
      <c r="E119">
        <f t="shared" si="20"/>
        <v>0.441</v>
      </c>
      <c r="F119">
        <v>0.12620999999999999</v>
      </c>
      <c r="G119">
        <f t="shared" si="21"/>
        <v>2.4899999999999922E-3</v>
      </c>
      <c r="H119">
        <f>G119*1000</f>
        <v>2.4899999999999922</v>
      </c>
      <c r="I119" s="7">
        <f>H119/E119</f>
        <v>5.6462585034013433</v>
      </c>
    </row>
    <row r="120" spans="1:10">
      <c r="A120" s="1">
        <v>9</v>
      </c>
      <c r="B120" t="s">
        <v>9</v>
      </c>
      <c r="C120">
        <v>0.12434000000000001</v>
      </c>
      <c r="D120">
        <v>446</v>
      </c>
      <c r="E120">
        <f t="shared" si="20"/>
        <v>0.44600000000000001</v>
      </c>
      <c r="F120">
        <v>0.12952</v>
      </c>
      <c r="G120">
        <f t="shared" si="21"/>
        <v>5.1799999999999902E-3</v>
      </c>
      <c r="H120">
        <f>G120*1000</f>
        <v>5.1799999999999899</v>
      </c>
      <c r="I120" s="7">
        <f>H120/E120</f>
        <v>11.614349775784731</v>
      </c>
    </row>
    <row r="121" spans="1:10">
      <c r="A121" s="1">
        <v>10</v>
      </c>
      <c r="B121" t="s">
        <v>23</v>
      </c>
      <c r="I121" s="7"/>
    </row>
    <row r="122" spans="1:10">
      <c r="A122" s="1">
        <v>11</v>
      </c>
      <c r="B122" t="s">
        <v>14</v>
      </c>
      <c r="I122" s="7"/>
    </row>
    <row r="123" spans="1:10">
      <c r="A123" s="1">
        <v>12</v>
      </c>
      <c r="B123" t="s">
        <v>15</v>
      </c>
      <c r="C123">
        <v>0.12406</v>
      </c>
      <c r="D123">
        <v>398</v>
      </c>
      <c r="E123">
        <f t="shared" si="20"/>
        <v>0.39800000000000002</v>
      </c>
      <c r="F123">
        <v>0.12773000000000001</v>
      </c>
      <c r="G123">
        <f t="shared" si="21"/>
        <v>3.6700000000000066E-3</v>
      </c>
      <c r="H123">
        <f>G123*1000</f>
        <v>3.6700000000000066</v>
      </c>
      <c r="I123" s="7">
        <f>H123/E123</f>
        <v>9.2211055276382066</v>
      </c>
      <c r="J123">
        <v>9.2210000000000001</v>
      </c>
    </row>
    <row r="124" spans="1:10">
      <c r="A124" s="1">
        <v>13</v>
      </c>
      <c r="B124" t="s">
        <v>16</v>
      </c>
      <c r="C124">
        <v>0.12426</v>
      </c>
      <c r="D124">
        <v>302</v>
      </c>
      <c r="E124">
        <f t="shared" si="20"/>
        <v>0.30199999999999999</v>
      </c>
      <c r="F124">
        <v>0.12828999999999999</v>
      </c>
      <c r="G124">
        <f t="shared" si="21"/>
        <v>4.0299999999999919E-3</v>
      </c>
      <c r="H124">
        <f>G124*1000</f>
        <v>4.0299999999999923</v>
      </c>
      <c r="I124" s="7">
        <f>H124/E124</f>
        <v>13.344370860927127</v>
      </c>
      <c r="J124">
        <v>13.343999999999999</v>
      </c>
    </row>
    <row r="125" spans="1:10">
      <c r="A125" s="1">
        <v>14</v>
      </c>
      <c r="B125" t="s">
        <v>17</v>
      </c>
      <c r="I125" s="10"/>
    </row>
    <row r="126" spans="1:10">
      <c r="A126" s="1">
        <v>15</v>
      </c>
      <c r="B126" t="s">
        <v>18</v>
      </c>
      <c r="I126" s="10"/>
    </row>
    <row r="127" spans="1:10">
      <c r="B127" t="s">
        <v>35</v>
      </c>
      <c r="I127" s="10"/>
    </row>
    <row r="129" spans="1:10">
      <c r="A129" s="11">
        <v>38037</v>
      </c>
      <c r="B129" t="s">
        <v>56</v>
      </c>
    </row>
    <row r="130" spans="1:10">
      <c r="A130" s="2" t="s">
        <v>19</v>
      </c>
      <c r="B130" s="2" t="s">
        <v>20</v>
      </c>
      <c r="C130" t="s">
        <v>30</v>
      </c>
      <c r="D130" t="s">
        <v>34</v>
      </c>
      <c r="E130" t="s">
        <v>36</v>
      </c>
      <c r="F130" t="s">
        <v>31</v>
      </c>
      <c r="G130" t="s">
        <v>32</v>
      </c>
      <c r="H130" t="s">
        <v>45</v>
      </c>
      <c r="I130" t="s">
        <v>46</v>
      </c>
    </row>
    <row r="131" spans="1:10">
      <c r="A131" s="1">
        <v>1</v>
      </c>
      <c r="B131" t="s">
        <v>3</v>
      </c>
      <c r="C131">
        <v>0.1235</v>
      </c>
      <c r="D131">
        <v>433</v>
      </c>
      <c r="E131">
        <f>D131/1000</f>
        <v>0.433</v>
      </c>
      <c r="F131">
        <v>0.12631999999999999</v>
      </c>
      <c r="G131">
        <f>F131-C131</f>
        <v>2.8199999999999892E-3</v>
      </c>
      <c r="H131">
        <f>G131*1000</f>
        <v>2.8199999999999892</v>
      </c>
      <c r="I131" s="7">
        <f>H131/E131</f>
        <v>6.5127020785219152</v>
      </c>
    </row>
    <row r="132" spans="1:10">
      <c r="A132" s="1">
        <v>2</v>
      </c>
      <c r="B132" t="s">
        <v>4</v>
      </c>
      <c r="C132">
        <v>0.12396</v>
      </c>
      <c r="D132">
        <v>423</v>
      </c>
      <c r="E132">
        <f t="shared" ref="E132:E147" si="22">D132/1000</f>
        <v>0.42299999999999999</v>
      </c>
      <c r="F132">
        <v>0.12442</v>
      </c>
      <c r="G132">
        <f t="shared" ref="G132:G147" si="23">F132-C132</f>
        <v>4.6000000000000207E-4</v>
      </c>
      <c r="H132">
        <f t="shared" ref="H132:H147" si="24">G132*1000</f>
        <v>0.46000000000000207</v>
      </c>
      <c r="I132" s="7">
        <f t="shared" ref="I132:I147" si="25">H132/E132</f>
        <v>1.0874704491725817</v>
      </c>
    </row>
    <row r="133" spans="1:10">
      <c r="A133">
        <v>3</v>
      </c>
      <c r="B133" t="s">
        <v>10</v>
      </c>
      <c r="C133">
        <v>0.12404999999999999</v>
      </c>
      <c r="D133">
        <v>430</v>
      </c>
      <c r="E133">
        <f t="shared" si="22"/>
        <v>0.43</v>
      </c>
      <c r="F133">
        <v>0.12494</v>
      </c>
      <c r="G133">
        <f t="shared" si="23"/>
        <v>8.900000000000019E-4</v>
      </c>
      <c r="H133">
        <f t="shared" si="24"/>
        <v>0.8900000000000019</v>
      </c>
      <c r="I133" s="7">
        <f t="shared" si="25"/>
        <v>2.0697674418604697</v>
      </c>
    </row>
    <row r="134" spans="1:10">
      <c r="A134" s="1">
        <v>4</v>
      </c>
      <c r="B134" t="s">
        <v>8</v>
      </c>
      <c r="C134">
        <v>0.12467</v>
      </c>
      <c r="D134">
        <v>430</v>
      </c>
      <c r="E134">
        <f t="shared" si="22"/>
        <v>0.43</v>
      </c>
      <c r="F134">
        <v>0.12545999999999999</v>
      </c>
      <c r="G134">
        <f t="shared" si="23"/>
        <v>7.8999999999998516E-4</v>
      </c>
      <c r="H134">
        <f t="shared" si="24"/>
        <v>0.78999999999998516</v>
      </c>
      <c r="I134" s="7">
        <f t="shared" si="25"/>
        <v>1.8372093023255469</v>
      </c>
    </row>
    <row r="135" spans="1:10">
      <c r="A135" s="1">
        <v>5</v>
      </c>
      <c r="B135" t="s">
        <v>6</v>
      </c>
      <c r="C135">
        <v>0.12296</v>
      </c>
      <c r="D135">
        <v>435</v>
      </c>
      <c r="E135">
        <f t="shared" si="22"/>
        <v>0.435</v>
      </c>
      <c r="F135">
        <v>0.12399</v>
      </c>
      <c r="G135">
        <f t="shared" si="23"/>
        <v>1.0300000000000031E-3</v>
      </c>
      <c r="H135">
        <f t="shared" si="24"/>
        <v>1.0300000000000031</v>
      </c>
      <c r="I135" s="7">
        <f t="shared" si="25"/>
        <v>2.3678160919540301</v>
      </c>
    </row>
    <row r="136" spans="1:10">
      <c r="A136" s="1">
        <v>6</v>
      </c>
      <c r="B136" t="s">
        <v>21</v>
      </c>
      <c r="C136">
        <v>0.12292</v>
      </c>
      <c r="D136">
        <v>400</v>
      </c>
      <c r="E136">
        <f t="shared" si="22"/>
        <v>0.4</v>
      </c>
      <c r="F136">
        <v>0.12347</v>
      </c>
      <c r="G136">
        <f t="shared" si="23"/>
        <v>5.4999999999999494E-4</v>
      </c>
      <c r="H136">
        <f t="shared" si="24"/>
        <v>0.54999999999999494</v>
      </c>
      <c r="I136" s="7">
        <f t="shared" si="25"/>
        <v>1.3749999999999873</v>
      </c>
    </row>
    <row r="137" spans="1:10">
      <c r="A137" s="1">
        <v>7</v>
      </c>
      <c r="B137" t="s">
        <v>22</v>
      </c>
      <c r="C137">
        <v>0.12350999999999999</v>
      </c>
      <c r="D137">
        <v>440</v>
      </c>
      <c r="E137">
        <f t="shared" si="22"/>
        <v>0.44</v>
      </c>
      <c r="F137">
        <v>0.1241</v>
      </c>
      <c r="G137">
        <f t="shared" si="23"/>
        <v>5.9000000000000719E-4</v>
      </c>
      <c r="H137">
        <f t="shared" si="24"/>
        <v>0.59000000000000719</v>
      </c>
      <c r="I137" s="7">
        <f t="shared" si="25"/>
        <v>1.3409090909091073</v>
      </c>
    </row>
    <row r="138" spans="1:10">
      <c r="A138" s="1">
        <v>8</v>
      </c>
      <c r="B138" t="s">
        <v>7</v>
      </c>
      <c r="C138">
        <v>0.12499</v>
      </c>
      <c r="D138">
        <v>440</v>
      </c>
      <c r="E138">
        <f t="shared" si="22"/>
        <v>0.44</v>
      </c>
      <c r="F138">
        <v>0.12625</v>
      </c>
      <c r="G138">
        <f t="shared" si="23"/>
        <v>1.2599999999999972E-3</v>
      </c>
      <c r="H138">
        <f t="shared" si="24"/>
        <v>1.2599999999999971</v>
      </c>
      <c r="I138" s="7">
        <f t="shared" si="25"/>
        <v>2.8636363636363571</v>
      </c>
    </row>
    <row r="139" spans="1:10">
      <c r="A139" s="1">
        <v>9</v>
      </c>
      <c r="B139" t="s">
        <v>9</v>
      </c>
      <c r="C139">
        <v>0.12547</v>
      </c>
      <c r="D139">
        <v>436</v>
      </c>
      <c r="E139">
        <f t="shared" si="22"/>
        <v>0.436</v>
      </c>
      <c r="F139">
        <v>0.12617999999999999</v>
      </c>
      <c r="G139">
        <f t="shared" si="23"/>
        <v>7.0999999999998842E-4</v>
      </c>
      <c r="H139">
        <f t="shared" si="24"/>
        <v>0.70999999999998842</v>
      </c>
      <c r="I139" s="7">
        <f t="shared" si="25"/>
        <v>1.6284403669724505</v>
      </c>
    </row>
    <row r="140" spans="1:10">
      <c r="A140" s="1">
        <v>10</v>
      </c>
      <c r="B140" t="s">
        <v>23</v>
      </c>
      <c r="C140">
        <v>0.12377000000000001</v>
      </c>
      <c r="D140">
        <v>420</v>
      </c>
      <c r="E140">
        <f t="shared" si="22"/>
        <v>0.42</v>
      </c>
      <c r="F140">
        <v>0.12493</v>
      </c>
      <c r="G140">
        <f t="shared" si="23"/>
        <v>1.1599999999999944E-3</v>
      </c>
      <c r="H140">
        <f t="shared" si="24"/>
        <v>1.1599999999999944</v>
      </c>
      <c r="I140" s="7">
        <f t="shared" si="25"/>
        <v>2.7619047619047485</v>
      </c>
    </row>
    <row r="141" spans="1:10">
      <c r="A141" s="1">
        <v>11</v>
      </c>
      <c r="B141" t="s">
        <v>14</v>
      </c>
      <c r="C141">
        <v>0.12421</v>
      </c>
      <c r="D141">
        <v>347</v>
      </c>
      <c r="E141">
        <f t="shared" si="22"/>
        <v>0.34699999999999998</v>
      </c>
      <c r="F141">
        <v>0.12489</v>
      </c>
      <c r="G141">
        <f t="shared" si="23"/>
        <v>6.8000000000000005E-4</v>
      </c>
      <c r="H141">
        <f t="shared" si="24"/>
        <v>0.68</v>
      </c>
      <c r="I141" s="7">
        <f t="shared" si="25"/>
        <v>1.9596541786743518</v>
      </c>
    </row>
    <row r="142" spans="1:10">
      <c r="A142" s="1">
        <v>12</v>
      </c>
      <c r="B142" t="s">
        <v>15</v>
      </c>
      <c r="C142">
        <v>0.12531</v>
      </c>
      <c r="D142">
        <v>421</v>
      </c>
      <c r="E142">
        <f t="shared" si="22"/>
        <v>0.42099999999999999</v>
      </c>
      <c r="F142">
        <v>0.12697</v>
      </c>
      <c r="G142">
        <f t="shared" si="23"/>
        <v>1.6599999999999948E-3</v>
      </c>
      <c r="H142">
        <f t="shared" si="24"/>
        <v>1.6599999999999948</v>
      </c>
      <c r="I142" s="7">
        <f t="shared" si="25"/>
        <v>3.9429928741092515</v>
      </c>
      <c r="J142">
        <v>3.9430000000000001</v>
      </c>
    </row>
    <row r="143" spans="1:10">
      <c r="A143" s="1">
        <v>13</v>
      </c>
      <c r="B143" t="s">
        <v>16</v>
      </c>
      <c r="C143">
        <v>0.12499</v>
      </c>
      <c r="D143">
        <v>393</v>
      </c>
      <c r="E143">
        <f t="shared" si="22"/>
        <v>0.39300000000000002</v>
      </c>
      <c r="F143">
        <v>0.12667</v>
      </c>
      <c r="G143">
        <f t="shared" si="23"/>
        <v>1.6800000000000009E-3</v>
      </c>
      <c r="H143">
        <f t="shared" si="24"/>
        <v>1.680000000000001</v>
      </c>
      <c r="I143" s="7">
        <f t="shared" si="25"/>
        <v>4.2748091603053462</v>
      </c>
      <c r="J143">
        <v>4.2750000000000004</v>
      </c>
    </row>
    <row r="144" spans="1:10">
      <c r="A144" s="1">
        <v>14</v>
      </c>
      <c r="B144" t="s">
        <v>17</v>
      </c>
      <c r="I144" s="7"/>
    </row>
    <row r="145" spans="1:10">
      <c r="A145" s="1">
        <v>15</v>
      </c>
      <c r="B145" t="s">
        <v>18</v>
      </c>
      <c r="C145">
        <v>0.12411</v>
      </c>
      <c r="D145">
        <v>364</v>
      </c>
      <c r="E145">
        <f t="shared" si="22"/>
        <v>0.36399999999999999</v>
      </c>
      <c r="F145">
        <v>0.13099</v>
      </c>
      <c r="G145">
        <f t="shared" si="23"/>
        <v>6.8799999999999972E-3</v>
      </c>
      <c r="H145">
        <f t="shared" si="24"/>
        <v>6.8799999999999972</v>
      </c>
      <c r="I145" s="7">
        <f t="shared" si="25"/>
        <v>18.901098901098894</v>
      </c>
      <c r="J145">
        <v>19.901</v>
      </c>
    </row>
    <row r="146" spans="1:10">
      <c r="B146" t="s">
        <v>35</v>
      </c>
      <c r="C146">
        <v>0.12239999999999999</v>
      </c>
      <c r="D146">
        <v>467</v>
      </c>
      <c r="E146">
        <f t="shared" si="22"/>
        <v>0.46700000000000003</v>
      </c>
      <c r="F146">
        <v>0.12241</v>
      </c>
      <c r="G146">
        <f t="shared" si="23"/>
        <v>1.0000000000010001E-5</v>
      </c>
      <c r="H146">
        <f t="shared" si="24"/>
        <v>1.0000000000010001E-2</v>
      </c>
      <c r="I146" s="7">
        <f t="shared" si="25"/>
        <v>2.1413276231284799E-2</v>
      </c>
    </row>
    <row r="147" spans="1:10">
      <c r="A147" s="1">
        <v>11</v>
      </c>
      <c r="B147" t="s">
        <v>37</v>
      </c>
      <c r="C147">
        <v>0.12363</v>
      </c>
      <c r="D147">
        <v>390</v>
      </c>
      <c r="E147">
        <f t="shared" si="22"/>
        <v>0.39</v>
      </c>
      <c r="F147">
        <v>0.12426</v>
      </c>
      <c r="G147">
        <f t="shared" si="23"/>
        <v>6.2999999999999168E-4</v>
      </c>
      <c r="H147">
        <f t="shared" si="24"/>
        <v>0.62999999999999168</v>
      </c>
      <c r="I147" s="7">
        <f t="shared" si="25"/>
        <v>1.6153846153845939</v>
      </c>
    </row>
    <row r="148" spans="1:10">
      <c r="I148" s="7"/>
    </row>
    <row r="149" spans="1:10">
      <c r="A149" s="17">
        <v>38063</v>
      </c>
      <c r="B149" t="s">
        <v>56</v>
      </c>
    </row>
    <row r="150" spans="1:10" s="2" customFormat="1">
      <c r="A150" s="2" t="s">
        <v>19</v>
      </c>
      <c r="B150" s="2" t="s">
        <v>20</v>
      </c>
      <c r="C150" s="2" t="s">
        <v>30</v>
      </c>
      <c r="D150" s="2" t="s">
        <v>34</v>
      </c>
      <c r="E150" s="2" t="s">
        <v>36</v>
      </c>
      <c r="F150" s="2" t="s">
        <v>31</v>
      </c>
      <c r="G150" s="2" t="s">
        <v>44</v>
      </c>
      <c r="H150" s="2" t="s">
        <v>45</v>
      </c>
      <c r="I150" s="2" t="s">
        <v>33</v>
      </c>
    </row>
    <row r="151" spans="1:10">
      <c r="A151" s="1">
        <v>1</v>
      </c>
      <c r="B151" t="s">
        <v>3</v>
      </c>
      <c r="C151">
        <v>0.12554999999999999</v>
      </c>
      <c r="D151">
        <v>310</v>
      </c>
      <c r="E151">
        <f>D151/1000</f>
        <v>0.31</v>
      </c>
      <c r="F151">
        <v>0.12601000000000001</v>
      </c>
      <c r="G151">
        <f>F151-C151</f>
        <v>4.6000000000001595E-4</v>
      </c>
      <c r="H151">
        <f>G151*1000</f>
        <v>0.46000000000001595</v>
      </c>
      <c r="I151" s="7">
        <f>H151/E151</f>
        <v>1.483870967741987</v>
      </c>
    </row>
    <row r="152" spans="1:10">
      <c r="A152" s="1">
        <v>2</v>
      </c>
      <c r="B152" t="s">
        <v>4</v>
      </c>
      <c r="C152">
        <v>0.12389</v>
      </c>
      <c r="D152">
        <v>418</v>
      </c>
      <c r="E152">
        <f t="shared" ref="E152:E167" si="26">D152/1000</f>
        <v>0.41799999999999998</v>
      </c>
      <c r="F152">
        <v>0.12449</v>
      </c>
      <c r="G152">
        <f t="shared" ref="G152:G167" si="27">F152-C152</f>
        <v>6.0000000000000331E-4</v>
      </c>
      <c r="H152">
        <f t="shared" ref="H152:H167" si="28">G152*1000</f>
        <v>0.60000000000000331</v>
      </c>
      <c r="I152" s="7">
        <f t="shared" ref="I152:I167" si="29">H152/E152</f>
        <v>1.4354066985646012</v>
      </c>
    </row>
    <row r="153" spans="1:10">
      <c r="A153">
        <v>3</v>
      </c>
      <c r="B153" t="s">
        <v>10</v>
      </c>
      <c r="C153">
        <v>0.12407</v>
      </c>
      <c r="D153">
        <v>437</v>
      </c>
      <c r="E153">
        <f t="shared" si="26"/>
        <v>0.437</v>
      </c>
      <c r="F153">
        <v>0.1249</v>
      </c>
      <c r="G153">
        <f t="shared" si="27"/>
        <v>8.2999999999999741E-4</v>
      </c>
      <c r="H153">
        <f t="shared" si="28"/>
        <v>0.82999999999999741</v>
      </c>
      <c r="I153" s="7">
        <f t="shared" si="29"/>
        <v>1.8993135011441589</v>
      </c>
    </row>
    <row r="154" spans="1:10">
      <c r="A154" s="1">
        <v>4</v>
      </c>
      <c r="B154" t="s">
        <v>8</v>
      </c>
      <c r="C154">
        <v>0.12426</v>
      </c>
      <c r="D154">
        <v>430</v>
      </c>
      <c r="E154">
        <f t="shared" si="26"/>
        <v>0.43</v>
      </c>
      <c r="F154">
        <v>0.12687999999999999</v>
      </c>
      <c r="G154">
        <f t="shared" si="27"/>
        <v>2.6199999999999973E-3</v>
      </c>
      <c r="H154">
        <f t="shared" si="28"/>
        <v>2.6199999999999974</v>
      </c>
      <c r="I154" s="7">
        <f t="shared" si="29"/>
        <v>6.0930232558139474</v>
      </c>
    </row>
    <row r="155" spans="1:10">
      <c r="A155" s="1">
        <v>5</v>
      </c>
      <c r="B155" t="s">
        <v>6</v>
      </c>
      <c r="C155">
        <v>0.12515999999999999</v>
      </c>
      <c r="D155">
        <v>367</v>
      </c>
      <c r="E155">
        <f t="shared" si="26"/>
        <v>0.36699999999999999</v>
      </c>
      <c r="F155">
        <v>0.12634000000000001</v>
      </c>
      <c r="G155">
        <f t="shared" si="27"/>
        <v>1.1800000000000144E-3</v>
      </c>
      <c r="H155">
        <f t="shared" si="28"/>
        <v>1.1800000000000144</v>
      </c>
      <c r="I155" s="7">
        <f t="shared" si="29"/>
        <v>3.2152588555858701</v>
      </c>
    </row>
    <row r="156" spans="1:10">
      <c r="A156" s="1">
        <v>6</v>
      </c>
      <c r="B156" t="s">
        <v>21</v>
      </c>
      <c r="C156">
        <v>0.12509000000000001</v>
      </c>
      <c r="D156">
        <v>419</v>
      </c>
      <c r="E156">
        <f t="shared" si="26"/>
        <v>0.41899999999999998</v>
      </c>
      <c r="F156">
        <v>0.12679000000000001</v>
      </c>
      <c r="G156">
        <f t="shared" si="27"/>
        <v>1.7000000000000071E-3</v>
      </c>
      <c r="H156">
        <f t="shared" si="28"/>
        <v>1.7000000000000071</v>
      </c>
      <c r="I156" s="7">
        <f t="shared" si="29"/>
        <v>4.0572792362768668</v>
      </c>
    </row>
    <row r="157" spans="1:10">
      <c r="A157" s="1">
        <v>7</v>
      </c>
      <c r="B157" t="s">
        <v>22</v>
      </c>
      <c r="C157">
        <v>0.12379</v>
      </c>
      <c r="D157">
        <v>438</v>
      </c>
      <c r="E157">
        <f t="shared" si="26"/>
        <v>0.438</v>
      </c>
      <c r="F157">
        <v>0.12656999999999999</v>
      </c>
      <c r="G157">
        <f t="shared" si="27"/>
        <v>2.7799999999999908E-3</v>
      </c>
      <c r="H157">
        <f t="shared" si="28"/>
        <v>2.7799999999999909</v>
      </c>
      <c r="I157" s="7">
        <f t="shared" si="29"/>
        <v>6.3470319634702985</v>
      </c>
    </row>
    <row r="158" spans="1:10">
      <c r="A158" s="1">
        <v>8</v>
      </c>
      <c r="B158" t="s">
        <v>7</v>
      </c>
      <c r="C158">
        <v>0.12478</v>
      </c>
      <c r="D158">
        <v>438</v>
      </c>
      <c r="E158">
        <f t="shared" si="26"/>
        <v>0.438</v>
      </c>
      <c r="F158">
        <v>0.12640999999999999</v>
      </c>
      <c r="G158">
        <f t="shared" si="27"/>
        <v>1.6299999999999926E-3</v>
      </c>
      <c r="H158">
        <f t="shared" si="28"/>
        <v>1.6299999999999926</v>
      </c>
      <c r="I158" s="7">
        <f t="shared" si="29"/>
        <v>3.7214611872145951</v>
      </c>
    </row>
    <row r="159" spans="1:10">
      <c r="A159" s="1">
        <v>9</v>
      </c>
      <c r="B159" t="s">
        <v>9</v>
      </c>
      <c r="C159">
        <v>0.12386</v>
      </c>
      <c r="D159">
        <v>439</v>
      </c>
      <c r="E159">
        <f t="shared" si="26"/>
        <v>0.439</v>
      </c>
      <c r="F159">
        <v>0.12499</v>
      </c>
      <c r="G159">
        <f t="shared" si="27"/>
        <v>1.130000000000006E-3</v>
      </c>
      <c r="H159">
        <f t="shared" si="28"/>
        <v>1.1300000000000061</v>
      </c>
      <c r="I159" s="7">
        <f t="shared" si="29"/>
        <v>2.5740318906606063</v>
      </c>
    </row>
    <row r="160" spans="1:10">
      <c r="A160" s="1">
        <v>10</v>
      </c>
      <c r="B160" t="s">
        <v>23</v>
      </c>
      <c r="C160">
        <v>0.12545999999999999</v>
      </c>
      <c r="D160">
        <v>400</v>
      </c>
      <c r="E160">
        <f t="shared" si="26"/>
        <v>0.4</v>
      </c>
      <c r="F160">
        <v>0.12758</v>
      </c>
      <c r="G160">
        <f t="shared" si="27"/>
        <v>2.1200000000000108E-3</v>
      </c>
      <c r="H160">
        <f t="shared" si="28"/>
        <v>2.1200000000000108</v>
      </c>
      <c r="I160" s="7">
        <f t="shared" si="29"/>
        <v>5.3000000000000265</v>
      </c>
    </row>
    <row r="161" spans="1:9">
      <c r="A161" s="1">
        <v>11</v>
      </c>
      <c r="B161" t="s">
        <v>14</v>
      </c>
      <c r="C161">
        <v>0.12454</v>
      </c>
      <c r="D161">
        <v>357</v>
      </c>
      <c r="E161">
        <f t="shared" si="26"/>
        <v>0.35699999999999998</v>
      </c>
      <c r="F161">
        <v>0.12528</v>
      </c>
      <c r="G161">
        <f t="shared" si="27"/>
        <v>7.4000000000000454E-4</v>
      </c>
      <c r="H161">
        <f t="shared" si="28"/>
        <v>0.74000000000000454</v>
      </c>
      <c r="I161" s="7">
        <f t="shared" si="29"/>
        <v>2.0728291316526737</v>
      </c>
    </row>
    <row r="162" spans="1:9">
      <c r="A162" s="1">
        <v>12</v>
      </c>
      <c r="B162" t="s">
        <v>15</v>
      </c>
      <c r="C162">
        <v>0.12402000000000001</v>
      </c>
      <c r="D162">
        <v>365</v>
      </c>
      <c r="E162">
        <f t="shared" si="26"/>
        <v>0.36499999999999999</v>
      </c>
      <c r="F162">
        <v>0.12598000000000001</v>
      </c>
      <c r="G162">
        <f t="shared" si="27"/>
        <v>1.9600000000000034E-3</v>
      </c>
      <c r="H162">
        <f t="shared" si="28"/>
        <v>1.9600000000000035</v>
      </c>
      <c r="I162" s="7">
        <f t="shared" si="29"/>
        <v>5.3698630136986401</v>
      </c>
    </row>
    <row r="163" spans="1:9">
      <c r="A163" s="1">
        <v>13</v>
      </c>
      <c r="B163" t="s">
        <v>16</v>
      </c>
      <c r="C163">
        <v>0.12488</v>
      </c>
      <c r="D163">
        <v>246</v>
      </c>
      <c r="E163">
        <f t="shared" si="26"/>
        <v>0.246</v>
      </c>
      <c r="F163">
        <v>0.12531</v>
      </c>
      <c r="G163">
        <f t="shared" si="27"/>
        <v>4.2999999999999983E-4</v>
      </c>
      <c r="H163">
        <f t="shared" si="28"/>
        <v>0.42999999999999983</v>
      </c>
      <c r="I163" s="7">
        <f t="shared" si="29"/>
        <v>1.7479674796747962</v>
      </c>
    </row>
    <row r="164" spans="1:9">
      <c r="A164" s="1">
        <v>14</v>
      </c>
      <c r="B164" t="s">
        <v>17</v>
      </c>
      <c r="E164">
        <f t="shared" si="26"/>
        <v>0</v>
      </c>
      <c r="G164">
        <f t="shared" si="27"/>
        <v>0</v>
      </c>
      <c r="H164">
        <f t="shared" si="28"/>
        <v>0</v>
      </c>
      <c r="I164" s="7"/>
    </row>
    <row r="165" spans="1:9">
      <c r="A165" s="1">
        <v>15</v>
      </c>
      <c r="B165" t="s">
        <v>18</v>
      </c>
      <c r="C165">
        <v>0.12413</v>
      </c>
      <c r="D165">
        <v>350</v>
      </c>
      <c r="E165">
        <f t="shared" si="26"/>
        <v>0.35</v>
      </c>
      <c r="F165">
        <v>0.12581000000000001</v>
      </c>
      <c r="G165">
        <f t="shared" si="27"/>
        <v>1.6800000000000009E-3</v>
      </c>
      <c r="H165">
        <f t="shared" si="28"/>
        <v>1.680000000000001</v>
      </c>
      <c r="I165" s="7">
        <f t="shared" si="29"/>
        <v>4.8000000000000034</v>
      </c>
    </row>
    <row r="166" spans="1:9">
      <c r="B166" t="s">
        <v>35</v>
      </c>
      <c r="C166">
        <v>0.12466000000000001</v>
      </c>
      <c r="D166">
        <v>415</v>
      </c>
      <c r="E166">
        <f t="shared" si="26"/>
        <v>0.41499999999999998</v>
      </c>
      <c r="F166">
        <v>0.1246</v>
      </c>
      <c r="G166">
        <f t="shared" si="27"/>
        <v>-6.0000000000004494E-5</v>
      </c>
      <c r="H166">
        <f t="shared" si="28"/>
        <v>-6.0000000000004494E-2</v>
      </c>
      <c r="I166" s="7">
        <f t="shared" si="29"/>
        <v>-0.14457831325302289</v>
      </c>
    </row>
    <row r="167" spans="1:9">
      <c r="B167" t="s">
        <v>37</v>
      </c>
      <c r="C167">
        <v>0.12512999999999999</v>
      </c>
      <c r="D167">
        <v>400</v>
      </c>
      <c r="E167">
        <f t="shared" si="26"/>
        <v>0.4</v>
      </c>
      <c r="F167">
        <v>0.12581000000000001</v>
      </c>
      <c r="G167">
        <f t="shared" si="27"/>
        <v>6.8000000000001393E-4</v>
      </c>
      <c r="H167">
        <f t="shared" si="28"/>
        <v>0.68000000000001393</v>
      </c>
      <c r="I167" s="7">
        <f t="shared" si="29"/>
        <v>1.7000000000000348</v>
      </c>
    </row>
    <row r="169" spans="1:9">
      <c r="A169" s="17">
        <v>38106</v>
      </c>
      <c r="B169" t="s">
        <v>56</v>
      </c>
    </row>
    <row r="170" spans="1:9" s="2" customFormat="1">
      <c r="A170" s="2" t="s">
        <v>19</v>
      </c>
      <c r="B170" s="2" t="s">
        <v>20</v>
      </c>
      <c r="C170" s="2" t="s">
        <v>30</v>
      </c>
      <c r="D170" s="2" t="s">
        <v>34</v>
      </c>
      <c r="E170" s="2" t="s">
        <v>36</v>
      </c>
      <c r="F170" s="2" t="s">
        <v>31</v>
      </c>
      <c r="G170" s="2" t="s">
        <v>44</v>
      </c>
      <c r="H170" s="2" t="s">
        <v>45</v>
      </c>
      <c r="I170" s="2" t="s">
        <v>33</v>
      </c>
    </row>
    <row r="171" spans="1:9">
      <c r="A171" s="1">
        <v>1</v>
      </c>
      <c r="B171" t="s">
        <v>3</v>
      </c>
      <c r="C171">
        <v>0.12461</v>
      </c>
      <c r="D171">
        <v>385</v>
      </c>
      <c r="E171">
        <f>D171/1000</f>
        <v>0.38500000000000001</v>
      </c>
      <c r="F171">
        <v>0.12454999999999999</v>
      </c>
      <c r="G171">
        <f>F171-C171</f>
        <v>-6.0000000000004494E-5</v>
      </c>
      <c r="H171">
        <f t="shared" ref="H171:H187" si="30">G171*1000</f>
        <v>-6.0000000000004494E-2</v>
      </c>
      <c r="I171" s="7">
        <f t="shared" ref="I171:I186" si="31">H171/E171</f>
        <v>-0.15584415584416753</v>
      </c>
    </row>
    <row r="172" spans="1:9">
      <c r="A172" s="1">
        <v>2</v>
      </c>
      <c r="B172" t="s">
        <v>4</v>
      </c>
      <c r="C172">
        <v>0.12452000000000001</v>
      </c>
      <c r="D172">
        <v>378</v>
      </c>
      <c r="E172">
        <f t="shared" ref="E172:E187" si="32">D172/1000</f>
        <v>0.378</v>
      </c>
      <c r="F172">
        <v>0.13395000000000001</v>
      </c>
      <c r="G172">
        <f t="shared" ref="G172:G187" si="33">F172-C172</f>
        <v>9.4300000000000078E-3</v>
      </c>
      <c r="H172">
        <f t="shared" si="30"/>
        <v>9.4300000000000086</v>
      </c>
      <c r="I172" s="7">
        <f t="shared" si="31"/>
        <v>24.947089947089971</v>
      </c>
    </row>
    <row r="173" spans="1:9">
      <c r="A173">
        <v>3</v>
      </c>
      <c r="B173" t="s">
        <v>10</v>
      </c>
      <c r="C173">
        <v>0.12361999999999999</v>
      </c>
      <c r="D173">
        <v>418</v>
      </c>
      <c r="E173">
        <f t="shared" si="32"/>
        <v>0.41799999999999998</v>
      </c>
      <c r="F173">
        <v>0.12475</v>
      </c>
      <c r="G173">
        <f t="shared" si="33"/>
        <v>1.130000000000006E-3</v>
      </c>
      <c r="H173">
        <f t="shared" si="30"/>
        <v>1.1300000000000061</v>
      </c>
      <c r="I173" s="7">
        <f t="shared" si="31"/>
        <v>2.7033492822966654</v>
      </c>
    </row>
    <row r="174" spans="1:9">
      <c r="A174" s="1">
        <v>4</v>
      </c>
      <c r="B174" t="s">
        <v>8</v>
      </c>
      <c r="C174">
        <v>0.1245</v>
      </c>
      <c r="D174">
        <v>420</v>
      </c>
      <c r="E174">
        <f t="shared" si="32"/>
        <v>0.42</v>
      </c>
      <c r="F174">
        <v>0.12503</v>
      </c>
      <c r="G174">
        <f t="shared" si="33"/>
        <v>5.3000000000000269E-4</v>
      </c>
      <c r="H174">
        <f t="shared" si="30"/>
        <v>0.53000000000000269</v>
      </c>
      <c r="I174" s="7">
        <f t="shared" si="31"/>
        <v>1.2619047619047683</v>
      </c>
    </row>
    <row r="175" spans="1:9">
      <c r="A175" s="1">
        <v>5</v>
      </c>
      <c r="B175" t="s">
        <v>6</v>
      </c>
      <c r="C175">
        <v>0.12352</v>
      </c>
      <c r="D175">
        <v>425</v>
      </c>
      <c r="E175">
        <f t="shared" si="32"/>
        <v>0.42499999999999999</v>
      </c>
      <c r="F175">
        <v>0.12371</v>
      </c>
      <c r="G175">
        <f t="shared" si="33"/>
        <v>1.8999999999999573E-4</v>
      </c>
      <c r="H175">
        <f t="shared" si="30"/>
        <v>0.18999999999999573</v>
      </c>
      <c r="I175" s="7">
        <f t="shared" si="31"/>
        <v>0.44705882352940174</v>
      </c>
    </row>
    <row r="176" spans="1:9">
      <c r="A176" s="1">
        <v>6</v>
      </c>
      <c r="B176" t="s">
        <v>21</v>
      </c>
      <c r="C176">
        <v>0.1244</v>
      </c>
      <c r="D176">
        <v>420</v>
      </c>
      <c r="E176">
        <f t="shared" si="32"/>
        <v>0.42</v>
      </c>
      <c r="F176">
        <v>0.12449</v>
      </c>
      <c r="G176">
        <f t="shared" si="33"/>
        <v>9.0000000000006741E-5</v>
      </c>
      <c r="H176">
        <f t="shared" si="30"/>
        <v>9.0000000000006741E-2</v>
      </c>
      <c r="I176" s="7">
        <f t="shared" si="31"/>
        <v>0.21428571428573034</v>
      </c>
    </row>
    <row r="177" spans="1:9">
      <c r="A177" s="1">
        <v>7</v>
      </c>
      <c r="B177" t="s">
        <v>22</v>
      </c>
      <c r="C177">
        <v>0.12458</v>
      </c>
      <c r="D177">
        <v>418</v>
      </c>
      <c r="E177">
        <f t="shared" si="32"/>
        <v>0.41799999999999998</v>
      </c>
      <c r="F177">
        <v>0.12488</v>
      </c>
      <c r="G177">
        <f t="shared" si="33"/>
        <v>3.0000000000000859E-4</v>
      </c>
      <c r="H177">
        <f t="shared" si="30"/>
        <v>0.30000000000000859</v>
      </c>
      <c r="I177" s="7">
        <f t="shared" si="31"/>
        <v>0.71770334928231727</v>
      </c>
    </row>
    <row r="178" spans="1:9">
      <c r="A178" s="1">
        <v>8</v>
      </c>
      <c r="B178" t="s">
        <v>7</v>
      </c>
      <c r="C178">
        <v>0.12354999999999999</v>
      </c>
      <c r="D178">
        <v>295</v>
      </c>
      <c r="E178">
        <f t="shared" si="32"/>
        <v>0.29499999999999998</v>
      </c>
      <c r="F178">
        <v>0.12393999999999999</v>
      </c>
      <c r="G178">
        <f t="shared" si="33"/>
        <v>3.9000000000000146E-4</v>
      </c>
      <c r="H178">
        <f t="shared" si="30"/>
        <v>0.39000000000000146</v>
      </c>
      <c r="I178" s="7">
        <f t="shared" si="31"/>
        <v>1.3220338983050897</v>
      </c>
    </row>
    <row r="179" spans="1:9">
      <c r="A179" s="1">
        <v>9</v>
      </c>
      <c r="B179" t="s">
        <v>9</v>
      </c>
      <c r="C179">
        <v>0.12361999999999999</v>
      </c>
      <c r="D179">
        <v>414</v>
      </c>
      <c r="E179">
        <f t="shared" si="32"/>
        <v>0.41399999999999998</v>
      </c>
      <c r="F179">
        <v>0.20552000000000001</v>
      </c>
      <c r="G179">
        <f t="shared" si="33"/>
        <v>8.1900000000000014E-2</v>
      </c>
      <c r="H179">
        <f t="shared" si="30"/>
        <v>81.90000000000002</v>
      </c>
      <c r="I179" s="7">
        <f t="shared" si="31"/>
        <v>197.82608695652181</v>
      </c>
    </row>
    <row r="180" spans="1:9">
      <c r="A180" s="1">
        <v>10</v>
      </c>
      <c r="B180" t="s">
        <v>23</v>
      </c>
      <c r="E180">
        <f t="shared" si="32"/>
        <v>0</v>
      </c>
      <c r="G180">
        <f t="shared" si="33"/>
        <v>0</v>
      </c>
      <c r="H180">
        <f t="shared" si="30"/>
        <v>0</v>
      </c>
      <c r="I180" s="7"/>
    </row>
    <row r="181" spans="1:9">
      <c r="A181" s="1">
        <v>11</v>
      </c>
      <c r="B181" t="s">
        <v>14</v>
      </c>
      <c r="E181">
        <f t="shared" si="32"/>
        <v>0</v>
      </c>
      <c r="G181">
        <f t="shared" si="33"/>
        <v>0</v>
      </c>
      <c r="H181">
        <f t="shared" si="30"/>
        <v>0</v>
      </c>
      <c r="I181" s="7"/>
    </row>
    <row r="182" spans="1:9">
      <c r="A182" s="1">
        <v>12</v>
      </c>
      <c r="B182" t="s">
        <v>15</v>
      </c>
      <c r="E182">
        <f t="shared" si="32"/>
        <v>0</v>
      </c>
      <c r="G182">
        <f t="shared" si="33"/>
        <v>0</v>
      </c>
      <c r="H182">
        <f t="shared" si="30"/>
        <v>0</v>
      </c>
      <c r="I182" s="7"/>
    </row>
    <row r="183" spans="1:9">
      <c r="A183" s="1">
        <v>13</v>
      </c>
      <c r="B183" t="s">
        <v>16</v>
      </c>
      <c r="E183">
        <f t="shared" si="32"/>
        <v>0</v>
      </c>
      <c r="G183">
        <f t="shared" si="33"/>
        <v>0</v>
      </c>
      <c r="H183">
        <f t="shared" si="30"/>
        <v>0</v>
      </c>
      <c r="I183" s="7"/>
    </row>
    <row r="184" spans="1:9">
      <c r="A184" s="1">
        <v>14</v>
      </c>
      <c r="B184" t="s">
        <v>17</v>
      </c>
      <c r="E184">
        <f t="shared" si="32"/>
        <v>0</v>
      </c>
      <c r="G184">
        <f t="shared" si="33"/>
        <v>0</v>
      </c>
      <c r="H184">
        <f t="shared" si="30"/>
        <v>0</v>
      </c>
      <c r="I184" s="7"/>
    </row>
    <row r="185" spans="1:9">
      <c r="A185" s="1">
        <v>15</v>
      </c>
      <c r="B185" t="s">
        <v>18</v>
      </c>
      <c r="E185">
        <f t="shared" si="32"/>
        <v>0</v>
      </c>
      <c r="G185">
        <f t="shared" si="33"/>
        <v>0</v>
      </c>
      <c r="H185">
        <f t="shared" si="30"/>
        <v>0</v>
      </c>
      <c r="I185" s="7"/>
    </row>
    <row r="186" spans="1:9">
      <c r="B186" t="s">
        <v>35</v>
      </c>
      <c r="C186">
        <v>0.1229</v>
      </c>
      <c r="D186">
        <v>425</v>
      </c>
      <c r="E186">
        <f t="shared" si="32"/>
        <v>0.42499999999999999</v>
      </c>
      <c r="F186">
        <v>0.1225</v>
      </c>
      <c r="G186">
        <f t="shared" si="33"/>
        <v>-3.9999999999999758E-4</v>
      </c>
      <c r="H186">
        <f t="shared" si="30"/>
        <v>-0.39999999999999758</v>
      </c>
      <c r="I186" s="7">
        <f t="shared" si="31"/>
        <v>-0.94117647058822962</v>
      </c>
    </row>
    <row r="187" spans="1:9">
      <c r="B187" t="s">
        <v>37</v>
      </c>
      <c r="E187">
        <f t="shared" si="32"/>
        <v>0</v>
      </c>
      <c r="G187">
        <f t="shared" si="33"/>
        <v>0</v>
      </c>
      <c r="H187">
        <f t="shared" si="30"/>
        <v>0</v>
      </c>
      <c r="I187" s="7"/>
    </row>
    <row r="190" spans="1:9">
      <c r="A190" s="17">
        <v>38136</v>
      </c>
      <c r="B190" t="s">
        <v>56</v>
      </c>
    </row>
    <row r="191" spans="1:9" s="2" customFormat="1">
      <c r="A191" s="2" t="s">
        <v>19</v>
      </c>
      <c r="B191" s="2" t="s">
        <v>20</v>
      </c>
      <c r="C191" s="2" t="s">
        <v>30</v>
      </c>
      <c r="D191" s="2" t="s">
        <v>34</v>
      </c>
      <c r="E191" s="2" t="s">
        <v>36</v>
      </c>
      <c r="F191" s="2" t="s">
        <v>31</v>
      </c>
      <c r="G191" s="2" t="s">
        <v>44</v>
      </c>
      <c r="H191" s="2" t="s">
        <v>45</v>
      </c>
      <c r="I191" s="2" t="s">
        <v>33</v>
      </c>
    </row>
    <row r="192" spans="1:9">
      <c r="A192" s="1">
        <v>1</v>
      </c>
      <c r="B192" t="s">
        <v>3</v>
      </c>
      <c r="C192">
        <v>0.12442</v>
      </c>
      <c r="D192">
        <v>400</v>
      </c>
      <c r="E192">
        <f t="shared" ref="E192:E208" si="34">D192/1000</f>
        <v>0.4</v>
      </c>
      <c r="F192">
        <v>0.12501100000000001</v>
      </c>
      <c r="G192">
        <f t="shared" ref="G192:G208" si="35">F192-C192</f>
        <v>5.9100000000000819E-4</v>
      </c>
      <c r="H192">
        <f t="shared" ref="H192:H208" si="36">G192*1000</f>
        <v>0.59100000000000819</v>
      </c>
      <c r="I192" s="7">
        <f t="shared" ref="I192:I207" si="37">H192/E192</f>
        <v>1.4775000000000205</v>
      </c>
    </row>
    <row r="193" spans="1:9">
      <c r="A193" s="1">
        <v>2</v>
      </c>
      <c r="B193" t="s">
        <v>4</v>
      </c>
      <c r="C193">
        <v>0.12902</v>
      </c>
      <c r="D193">
        <v>240</v>
      </c>
      <c r="E193">
        <f t="shared" si="34"/>
        <v>0.24</v>
      </c>
      <c r="F193">
        <v>0.13164000000000001</v>
      </c>
      <c r="G193">
        <f t="shared" si="35"/>
        <v>2.6200000000000112E-3</v>
      </c>
      <c r="H193">
        <f t="shared" si="36"/>
        <v>2.6200000000000112</v>
      </c>
      <c r="I193" s="7">
        <f t="shared" si="37"/>
        <v>10.916666666666714</v>
      </c>
    </row>
    <row r="194" spans="1:9">
      <c r="A194">
        <v>3</v>
      </c>
      <c r="B194" t="s">
        <v>10</v>
      </c>
      <c r="C194">
        <v>0.12352</v>
      </c>
      <c r="D194">
        <v>359</v>
      </c>
      <c r="E194">
        <f t="shared" si="34"/>
        <v>0.35899999999999999</v>
      </c>
      <c r="F194">
        <v>0.12461999999999999</v>
      </c>
      <c r="G194">
        <f t="shared" si="35"/>
        <v>1.0999999999999899E-3</v>
      </c>
      <c r="H194">
        <f t="shared" si="36"/>
        <v>1.0999999999999899</v>
      </c>
      <c r="I194" s="7">
        <f t="shared" si="37"/>
        <v>3.06406685236766</v>
      </c>
    </row>
    <row r="195" spans="1:9">
      <c r="A195" s="1">
        <v>4</v>
      </c>
      <c r="B195" t="s">
        <v>8</v>
      </c>
      <c r="C195">
        <v>0.12698000000000001</v>
      </c>
      <c r="D195">
        <v>337</v>
      </c>
      <c r="E195">
        <f t="shared" si="34"/>
        <v>0.33700000000000002</v>
      </c>
      <c r="F195">
        <v>0.12706000000000001</v>
      </c>
      <c r="G195">
        <f t="shared" si="35"/>
        <v>7.999999999999674E-5</v>
      </c>
      <c r="H195">
        <f t="shared" si="36"/>
        <v>7.999999999999674E-2</v>
      </c>
      <c r="I195" s="7">
        <f t="shared" si="37"/>
        <v>0.23738872403559863</v>
      </c>
    </row>
    <row r="196" spans="1:9">
      <c r="A196" s="1">
        <v>5</v>
      </c>
      <c r="B196" t="s">
        <v>6</v>
      </c>
      <c r="C196">
        <v>0.12601000000000001</v>
      </c>
      <c r="D196">
        <v>420</v>
      </c>
      <c r="E196">
        <f t="shared" si="34"/>
        <v>0.42</v>
      </c>
      <c r="F196">
        <v>0.12684999999999999</v>
      </c>
      <c r="G196">
        <f t="shared" si="35"/>
        <v>8.3999999999997965E-4</v>
      </c>
      <c r="H196">
        <f t="shared" si="36"/>
        <v>0.83999999999997965</v>
      </c>
      <c r="I196" s="7">
        <f t="shared" si="37"/>
        <v>1.9999999999999516</v>
      </c>
    </row>
    <row r="197" spans="1:9">
      <c r="A197" s="1">
        <v>6</v>
      </c>
      <c r="B197" t="s">
        <v>21</v>
      </c>
      <c r="C197">
        <v>0.12331</v>
      </c>
      <c r="D197">
        <v>327</v>
      </c>
      <c r="E197">
        <f t="shared" si="34"/>
        <v>0.32700000000000001</v>
      </c>
      <c r="F197">
        <v>0.12353</v>
      </c>
      <c r="G197">
        <f t="shared" si="35"/>
        <v>2.1999999999999797E-4</v>
      </c>
      <c r="H197">
        <f t="shared" si="36"/>
        <v>0.21999999999999797</v>
      </c>
      <c r="I197" s="7">
        <f t="shared" si="37"/>
        <v>0.67278287461773079</v>
      </c>
    </row>
    <row r="198" spans="1:9">
      <c r="A198" s="1">
        <v>7</v>
      </c>
      <c r="B198" t="s">
        <v>22</v>
      </c>
      <c r="C198">
        <v>0.12909000000000001</v>
      </c>
      <c r="D198">
        <v>363</v>
      </c>
      <c r="E198">
        <f t="shared" si="34"/>
        <v>0.36299999999999999</v>
      </c>
      <c r="F198">
        <v>0.13070000000000001</v>
      </c>
      <c r="G198">
        <f t="shared" si="35"/>
        <v>1.6100000000000003E-3</v>
      </c>
      <c r="H198">
        <f t="shared" si="36"/>
        <v>1.6100000000000003</v>
      </c>
      <c r="I198" s="7">
        <f t="shared" si="37"/>
        <v>4.4352617079889818</v>
      </c>
    </row>
    <row r="199" spans="1:9">
      <c r="A199" s="1">
        <v>8</v>
      </c>
      <c r="B199" t="s">
        <v>7</v>
      </c>
      <c r="C199">
        <v>0.12099</v>
      </c>
      <c r="D199">
        <v>385</v>
      </c>
      <c r="E199">
        <f t="shared" si="34"/>
        <v>0.38500000000000001</v>
      </c>
      <c r="F199">
        <v>0.12180000000000001</v>
      </c>
      <c r="G199">
        <f t="shared" si="35"/>
        <v>8.1000000000000516E-4</v>
      </c>
      <c r="H199">
        <f t="shared" si="36"/>
        <v>0.81000000000000516</v>
      </c>
      <c r="I199" s="7">
        <f t="shared" si="37"/>
        <v>2.1038961038961173</v>
      </c>
    </row>
    <row r="200" spans="1:9">
      <c r="A200" s="1">
        <v>9</v>
      </c>
      <c r="B200" t="s">
        <v>9</v>
      </c>
      <c r="E200">
        <f t="shared" si="34"/>
        <v>0</v>
      </c>
      <c r="G200">
        <f t="shared" si="35"/>
        <v>0</v>
      </c>
      <c r="H200">
        <f t="shared" si="36"/>
        <v>0</v>
      </c>
      <c r="I200" s="7"/>
    </row>
    <row r="201" spans="1:9">
      <c r="A201" s="1">
        <v>10</v>
      </c>
      <c r="B201" t="s">
        <v>23</v>
      </c>
      <c r="E201">
        <f t="shared" si="34"/>
        <v>0</v>
      </c>
      <c r="G201">
        <f t="shared" si="35"/>
        <v>0</v>
      </c>
      <c r="H201">
        <f t="shared" si="36"/>
        <v>0</v>
      </c>
      <c r="I201" s="7"/>
    </row>
    <row r="202" spans="1:9">
      <c r="A202" s="1">
        <v>11</v>
      </c>
      <c r="B202" t="s">
        <v>14</v>
      </c>
      <c r="E202">
        <f t="shared" si="34"/>
        <v>0</v>
      </c>
      <c r="G202">
        <f t="shared" si="35"/>
        <v>0</v>
      </c>
      <c r="H202">
        <f t="shared" si="36"/>
        <v>0</v>
      </c>
      <c r="I202" s="7"/>
    </row>
    <row r="203" spans="1:9">
      <c r="A203" s="1">
        <v>12</v>
      </c>
      <c r="B203" t="s">
        <v>15</v>
      </c>
      <c r="C203">
        <v>0.12485</v>
      </c>
      <c r="D203">
        <v>320</v>
      </c>
      <c r="E203">
        <f t="shared" si="34"/>
        <v>0.32</v>
      </c>
      <c r="F203">
        <v>0.12606999999999999</v>
      </c>
      <c r="G203">
        <f t="shared" si="35"/>
        <v>1.219999999999985E-3</v>
      </c>
      <c r="H203">
        <f t="shared" si="36"/>
        <v>1.2199999999999851</v>
      </c>
      <c r="I203" s="7">
        <f t="shared" si="37"/>
        <v>3.8124999999999534</v>
      </c>
    </row>
    <row r="204" spans="1:9">
      <c r="A204" s="1">
        <v>13</v>
      </c>
      <c r="B204" t="s">
        <v>16</v>
      </c>
      <c r="E204">
        <f t="shared" si="34"/>
        <v>0</v>
      </c>
      <c r="G204">
        <f t="shared" si="35"/>
        <v>0</v>
      </c>
      <c r="H204">
        <f t="shared" si="36"/>
        <v>0</v>
      </c>
      <c r="I204" s="7"/>
    </row>
    <row r="205" spans="1:9">
      <c r="A205" s="1">
        <v>14</v>
      </c>
      <c r="B205" t="s">
        <v>17</v>
      </c>
      <c r="E205">
        <f t="shared" si="34"/>
        <v>0</v>
      </c>
      <c r="G205">
        <f t="shared" si="35"/>
        <v>0</v>
      </c>
      <c r="H205">
        <f t="shared" si="36"/>
        <v>0</v>
      </c>
      <c r="I205" s="7"/>
    </row>
    <row r="206" spans="1:9">
      <c r="A206" s="1">
        <v>15</v>
      </c>
      <c r="B206" t="s">
        <v>18</v>
      </c>
      <c r="E206">
        <f t="shared" si="34"/>
        <v>0</v>
      </c>
      <c r="G206">
        <f t="shared" si="35"/>
        <v>0</v>
      </c>
      <c r="H206">
        <f t="shared" si="36"/>
        <v>0</v>
      </c>
      <c r="I206" s="7"/>
    </row>
    <row r="207" spans="1:9">
      <c r="B207" t="s">
        <v>35</v>
      </c>
      <c r="C207">
        <v>0.12504999999999999</v>
      </c>
      <c r="D207">
        <v>368</v>
      </c>
      <c r="E207">
        <f t="shared" si="34"/>
        <v>0.36799999999999999</v>
      </c>
      <c r="F207">
        <v>0.1246</v>
      </c>
      <c r="G207">
        <f t="shared" si="35"/>
        <v>-4.4999999999999207E-4</v>
      </c>
      <c r="H207">
        <f t="shared" si="36"/>
        <v>-0.44999999999999207</v>
      </c>
      <c r="I207" s="7">
        <f t="shared" si="37"/>
        <v>-1.2228260869565002</v>
      </c>
    </row>
    <row r="208" spans="1:9">
      <c r="B208" t="s">
        <v>37</v>
      </c>
      <c r="E208">
        <f t="shared" si="34"/>
        <v>0</v>
      </c>
      <c r="G208">
        <f t="shared" si="35"/>
        <v>0</v>
      </c>
      <c r="H208">
        <f t="shared" si="36"/>
        <v>0</v>
      </c>
      <c r="I208" s="7"/>
    </row>
    <row r="211" spans="1:9">
      <c r="A211" s="17">
        <v>38187</v>
      </c>
      <c r="B211" t="s">
        <v>60</v>
      </c>
    </row>
    <row r="212" spans="1:9" s="2" customFormat="1">
      <c r="A212" s="2" t="s">
        <v>19</v>
      </c>
      <c r="B212" s="2" t="s">
        <v>20</v>
      </c>
      <c r="C212" s="2" t="s">
        <v>30</v>
      </c>
      <c r="D212" s="2" t="s">
        <v>34</v>
      </c>
      <c r="E212" s="2" t="s">
        <v>36</v>
      </c>
      <c r="F212" s="2" t="s">
        <v>31</v>
      </c>
      <c r="G212" s="2" t="s">
        <v>44</v>
      </c>
      <c r="H212" s="2" t="s">
        <v>45</v>
      </c>
      <c r="I212" s="2" t="s">
        <v>33</v>
      </c>
    </row>
    <row r="213" spans="1:9">
      <c r="A213" s="1">
        <v>1</v>
      </c>
      <c r="B213" t="s">
        <v>3</v>
      </c>
      <c r="C213">
        <v>0.11867999999999999</v>
      </c>
      <c r="D213">
        <v>402</v>
      </c>
      <c r="E213">
        <f t="shared" ref="E213:E229" si="38">D213/1000</f>
        <v>0.40200000000000002</v>
      </c>
      <c r="F213">
        <v>0.11899</v>
      </c>
      <c r="G213">
        <f t="shared" ref="G213:G229" si="39">F213-C213</f>
        <v>3.1000000000000472E-4</v>
      </c>
      <c r="H213">
        <f t="shared" ref="H213:H229" si="40">G213*1000</f>
        <v>0.31000000000000472</v>
      </c>
      <c r="I213" s="7">
        <f t="shared" ref="I213:I228" si="41">H213/E213</f>
        <v>0.77114427860697687</v>
      </c>
    </row>
    <row r="214" spans="1:9">
      <c r="A214" s="1">
        <v>2</v>
      </c>
      <c r="B214" t="s">
        <v>4</v>
      </c>
      <c r="C214">
        <v>0.11988</v>
      </c>
      <c r="D214">
        <v>337</v>
      </c>
      <c r="E214">
        <f t="shared" si="38"/>
        <v>0.33700000000000002</v>
      </c>
      <c r="F214">
        <v>0.12045</v>
      </c>
      <c r="G214">
        <f t="shared" si="39"/>
        <v>5.7000000000000106E-4</v>
      </c>
      <c r="H214">
        <f t="shared" si="40"/>
        <v>0.57000000000000106</v>
      </c>
      <c r="I214" s="7">
        <f t="shared" si="41"/>
        <v>1.6913946587537123</v>
      </c>
    </row>
    <row r="215" spans="1:9">
      <c r="A215">
        <v>3</v>
      </c>
      <c r="B215" t="s">
        <v>10</v>
      </c>
      <c r="C215">
        <v>0.11959</v>
      </c>
      <c r="D215">
        <v>375</v>
      </c>
      <c r="E215">
        <f t="shared" si="38"/>
        <v>0.375</v>
      </c>
      <c r="F215">
        <v>0.12062</v>
      </c>
      <c r="G215">
        <f t="shared" si="39"/>
        <v>1.0300000000000031E-3</v>
      </c>
      <c r="H215">
        <f t="shared" si="40"/>
        <v>1.0300000000000031</v>
      </c>
      <c r="I215" s="7">
        <f t="shared" si="41"/>
        <v>2.746666666666675</v>
      </c>
    </row>
    <row r="216" spans="1:9">
      <c r="A216" s="1">
        <v>4</v>
      </c>
      <c r="B216" t="s">
        <v>8</v>
      </c>
      <c r="C216">
        <v>0.1192</v>
      </c>
      <c r="D216">
        <v>383</v>
      </c>
      <c r="E216">
        <f t="shared" si="38"/>
        <v>0.38300000000000001</v>
      </c>
      <c r="F216">
        <v>0.11999</v>
      </c>
      <c r="G216">
        <f t="shared" si="39"/>
        <v>7.8999999999999904E-4</v>
      </c>
      <c r="H216">
        <f t="shared" si="40"/>
        <v>0.78999999999999904</v>
      </c>
      <c r="I216" s="7">
        <f t="shared" si="41"/>
        <v>2.0626631853785877</v>
      </c>
    </row>
    <row r="217" spans="1:9">
      <c r="A217" s="1">
        <v>5</v>
      </c>
      <c r="B217" t="s">
        <v>6</v>
      </c>
      <c r="C217">
        <v>0.11817999999999999</v>
      </c>
      <c r="D217">
        <v>404</v>
      </c>
      <c r="E217">
        <f t="shared" si="38"/>
        <v>0.40400000000000003</v>
      </c>
      <c r="F217">
        <v>0.11904000000000001</v>
      </c>
      <c r="G217">
        <f t="shared" si="39"/>
        <v>8.6000000000001353E-4</v>
      </c>
      <c r="H217">
        <f t="shared" si="40"/>
        <v>0.86000000000001353</v>
      </c>
      <c r="I217" s="7">
        <f t="shared" si="41"/>
        <v>2.1287128712871621</v>
      </c>
    </row>
    <row r="218" spans="1:9">
      <c r="A218" s="1">
        <v>6</v>
      </c>
      <c r="B218" t="s">
        <v>21</v>
      </c>
      <c r="C218">
        <v>0.12021</v>
      </c>
      <c r="D218">
        <v>406</v>
      </c>
      <c r="E218">
        <f t="shared" si="38"/>
        <v>0.40600000000000003</v>
      </c>
      <c r="F218">
        <v>0.12106</v>
      </c>
      <c r="G218">
        <f t="shared" si="39"/>
        <v>8.5000000000000353E-4</v>
      </c>
      <c r="H218">
        <f t="shared" si="40"/>
        <v>0.85000000000000353</v>
      </c>
      <c r="I218" s="7">
        <f t="shared" si="41"/>
        <v>2.0935960591133091</v>
      </c>
    </row>
    <row r="219" spans="1:9">
      <c r="A219" s="1">
        <v>7</v>
      </c>
      <c r="B219" t="s">
        <v>22</v>
      </c>
      <c r="C219">
        <v>0.11923</v>
      </c>
      <c r="D219">
        <v>402</v>
      </c>
      <c r="E219">
        <f t="shared" si="38"/>
        <v>0.40200000000000002</v>
      </c>
      <c r="F219">
        <v>0.11978999999999999</v>
      </c>
      <c r="G219">
        <f t="shared" si="39"/>
        <v>5.5999999999999106E-4</v>
      </c>
      <c r="H219">
        <f t="shared" si="40"/>
        <v>0.55999999999999106</v>
      </c>
      <c r="I219" s="7">
        <f t="shared" si="41"/>
        <v>1.3930348258706244</v>
      </c>
    </row>
    <row r="220" spans="1:9">
      <c r="A220" s="1">
        <v>8</v>
      </c>
      <c r="B220" t="s">
        <v>7</v>
      </c>
      <c r="C220">
        <v>0.12</v>
      </c>
      <c r="D220">
        <v>366</v>
      </c>
      <c r="E220">
        <f t="shared" si="38"/>
        <v>0.36599999999999999</v>
      </c>
      <c r="F220">
        <v>0.12021</v>
      </c>
      <c r="G220">
        <f t="shared" si="39"/>
        <v>2.1000000000000185E-4</v>
      </c>
      <c r="H220">
        <f t="shared" si="40"/>
        <v>0.21000000000000185</v>
      </c>
      <c r="I220" s="7">
        <f t="shared" si="41"/>
        <v>0.57377049180328377</v>
      </c>
    </row>
    <row r="221" spans="1:9">
      <c r="A221" s="1">
        <v>9</v>
      </c>
      <c r="B221" t="s">
        <v>9</v>
      </c>
      <c r="C221">
        <v>0.11971999999999999</v>
      </c>
      <c r="D221">
        <v>363</v>
      </c>
      <c r="E221">
        <f t="shared" si="38"/>
        <v>0.36299999999999999</v>
      </c>
      <c r="F221">
        <v>0.12167</v>
      </c>
      <c r="G221">
        <f t="shared" si="39"/>
        <v>1.9500000000000073E-3</v>
      </c>
      <c r="H221">
        <f t="shared" si="40"/>
        <v>1.9500000000000073</v>
      </c>
      <c r="I221" s="7">
        <f t="shared" si="41"/>
        <v>5.3719008264463008</v>
      </c>
    </row>
    <row r="222" spans="1:9">
      <c r="A222" s="1">
        <v>10</v>
      </c>
      <c r="B222" t="s">
        <v>23</v>
      </c>
      <c r="E222">
        <f t="shared" si="38"/>
        <v>0</v>
      </c>
      <c r="G222">
        <f t="shared" si="39"/>
        <v>0</v>
      </c>
      <c r="H222">
        <f t="shared" si="40"/>
        <v>0</v>
      </c>
      <c r="I222" s="7"/>
    </row>
    <row r="223" spans="1:9">
      <c r="A223" s="1">
        <v>11</v>
      </c>
      <c r="B223" t="s">
        <v>14</v>
      </c>
      <c r="C223">
        <v>0.11853</v>
      </c>
      <c r="D223">
        <v>344</v>
      </c>
      <c r="E223">
        <f t="shared" si="38"/>
        <v>0.34399999999999997</v>
      </c>
      <c r="F223">
        <v>0.11985999999999999</v>
      </c>
      <c r="G223">
        <f t="shared" si="39"/>
        <v>1.3299999999999979E-3</v>
      </c>
      <c r="H223">
        <f t="shared" si="40"/>
        <v>1.3299999999999979</v>
      </c>
      <c r="I223" s="7">
        <f t="shared" si="41"/>
        <v>3.8662790697674358</v>
      </c>
    </row>
    <row r="224" spans="1:9">
      <c r="A224" s="1">
        <v>12</v>
      </c>
      <c r="B224" t="s">
        <v>15</v>
      </c>
      <c r="C224">
        <v>0.11698</v>
      </c>
      <c r="D224">
        <v>342</v>
      </c>
      <c r="E224">
        <f t="shared" si="38"/>
        <v>0.34200000000000003</v>
      </c>
      <c r="F224">
        <v>0.12035999999999999</v>
      </c>
      <c r="G224">
        <f t="shared" si="39"/>
        <v>3.3799999999999941E-3</v>
      </c>
      <c r="H224">
        <f t="shared" si="40"/>
        <v>3.3799999999999941</v>
      </c>
      <c r="I224" s="7">
        <f t="shared" si="41"/>
        <v>9.8830409356724971</v>
      </c>
    </row>
    <row r="225" spans="1:9">
      <c r="A225" s="1">
        <v>13</v>
      </c>
      <c r="B225" t="s">
        <v>16</v>
      </c>
      <c r="E225">
        <f t="shared" si="38"/>
        <v>0</v>
      </c>
      <c r="G225">
        <f t="shared" si="39"/>
        <v>0</v>
      </c>
      <c r="H225">
        <f t="shared" si="40"/>
        <v>0</v>
      </c>
      <c r="I225" s="7"/>
    </row>
    <row r="226" spans="1:9">
      <c r="A226" s="1">
        <v>14</v>
      </c>
      <c r="B226" t="s">
        <v>17</v>
      </c>
      <c r="E226">
        <f t="shared" si="38"/>
        <v>0</v>
      </c>
      <c r="G226">
        <f t="shared" si="39"/>
        <v>0</v>
      </c>
      <c r="H226">
        <f t="shared" si="40"/>
        <v>0</v>
      </c>
      <c r="I226" s="7"/>
    </row>
    <row r="227" spans="1:9">
      <c r="A227" s="1">
        <v>15</v>
      </c>
      <c r="B227" t="s">
        <v>18</v>
      </c>
      <c r="C227">
        <v>0.11935999999999999</v>
      </c>
      <c r="D227">
        <v>285</v>
      </c>
      <c r="E227">
        <f t="shared" si="38"/>
        <v>0.28499999999999998</v>
      </c>
      <c r="F227">
        <v>0.12092</v>
      </c>
      <c r="G227">
        <f t="shared" si="39"/>
        <v>1.5600000000000058E-3</v>
      </c>
      <c r="H227">
        <f t="shared" si="40"/>
        <v>1.5600000000000058</v>
      </c>
      <c r="I227" s="7">
        <f t="shared" si="41"/>
        <v>5.4736842105263364</v>
      </c>
    </row>
    <row r="228" spans="1:9">
      <c r="B228" t="s">
        <v>35</v>
      </c>
      <c r="C228">
        <v>0.1181</v>
      </c>
      <c r="D228">
        <v>500</v>
      </c>
      <c r="E228">
        <f t="shared" si="38"/>
        <v>0.5</v>
      </c>
      <c r="F228">
        <v>0.1177</v>
      </c>
      <c r="G228">
        <f t="shared" si="39"/>
        <v>-3.9999999999999758E-4</v>
      </c>
      <c r="H228">
        <f t="shared" si="40"/>
        <v>-0.39999999999999758</v>
      </c>
      <c r="I228" s="7">
        <f t="shared" si="41"/>
        <v>-0.79999999999999516</v>
      </c>
    </row>
    <row r="229" spans="1:9">
      <c r="B229" t="s">
        <v>37</v>
      </c>
      <c r="E229">
        <f t="shared" si="38"/>
        <v>0</v>
      </c>
      <c r="G229">
        <f t="shared" si="39"/>
        <v>0</v>
      </c>
      <c r="H229">
        <f t="shared" si="40"/>
        <v>0</v>
      </c>
      <c r="I229" s="7"/>
    </row>
    <row r="231" spans="1:9">
      <c r="A231" s="17">
        <v>38255</v>
      </c>
      <c r="B231" t="s">
        <v>56</v>
      </c>
      <c r="C231" t="s">
        <v>71</v>
      </c>
    </row>
    <row r="232" spans="1:9">
      <c r="A232" s="2" t="s">
        <v>19</v>
      </c>
      <c r="B232" s="2" t="s">
        <v>20</v>
      </c>
      <c r="C232" s="2" t="s">
        <v>30</v>
      </c>
      <c r="D232" s="2" t="s">
        <v>34</v>
      </c>
      <c r="E232" s="2" t="s">
        <v>36</v>
      </c>
      <c r="F232" s="2" t="s">
        <v>31</v>
      </c>
      <c r="G232" s="2" t="s">
        <v>44</v>
      </c>
      <c r="H232" s="2" t="s">
        <v>45</v>
      </c>
      <c r="I232" s="2" t="s">
        <v>33</v>
      </c>
    </row>
    <row r="233" spans="1:9">
      <c r="A233" s="1">
        <v>1</v>
      </c>
      <c r="B233" t="s">
        <v>3</v>
      </c>
      <c r="C233">
        <v>0.12286</v>
      </c>
      <c r="D233">
        <v>357</v>
      </c>
      <c r="E233">
        <f t="shared" ref="E233:E249" si="42">D233/1000</f>
        <v>0.35699999999999998</v>
      </c>
      <c r="F233">
        <v>0.12364</v>
      </c>
      <c r="G233">
        <f t="shared" ref="G233:G249" si="43">F233-C233</f>
        <v>7.8000000000000291E-4</v>
      </c>
      <c r="H233">
        <f t="shared" ref="H233:H249" si="44">G233*1000</f>
        <v>0.78000000000000291</v>
      </c>
      <c r="I233" s="7">
        <f t="shared" ref="I233:I249" si="45">H233/E233</f>
        <v>2.1848739495798402</v>
      </c>
    </row>
    <row r="234" spans="1:9">
      <c r="A234" s="1">
        <v>2</v>
      </c>
      <c r="B234" t="s">
        <v>4</v>
      </c>
      <c r="C234">
        <v>0.12570000000000001</v>
      </c>
      <c r="D234">
        <v>348</v>
      </c>
      <c r="E234">
        <f t="shared" si="42"/>
        <v>0.34799999999999998</v>
      </c>
      <c r="F234">
        <v>0.12836</v>
      </c>
      <c r="G234">
        <f t="shared" si="43"/>
        <v>2.6599999999999957E-3</v>
      </c>
      <c r="H234">
        <f t="shared" si="44"/>
        <v>2.6599999999999957</v>
      </c>
      <c r="I234" s="7">
        <f t="shared" si="45"/>
        <v>7.6436781609195288</v>
      </c>
    </row>
    <row r="235" spans="1:9">
      <c r="A235">
        <v>3</v>
      </c>
      <c r="B235" t="s">
        <v>10</v>
      </c>
      <c r="C235">
        <v>0.12486</v>
      </c>
      <c r="D235">
        <v>427</v>
      </c>
      <c r="E235">
        <f t="shared" si="42"/>
        <v>0.42699999999999999</v>
      </c>
      <c r="F235">
        <v>0.12601000000000001</v>
      </c>
      <c r="G235">
        <f t="shared" si="43"/>
        <v>1.1500000000000121E-3</v>
      </c>
      <c r="H235">
        <f t="shared" si="44"/>
        <v>1.1500000000000121</v>
      </c>
      <c r="I235" s="7">
        <f t="shared" si="45"/>
        <v>2.6932084309133772</v>
      </c>
    </row>
    <row r="236" spans="1:9">
      <c r="A236" s="1">
        <v>4</v>
      </c>
      <c r="B236" t="s">
        <v>8</v>
      </c>
      <c r="C236">
        <v>0.12195</v>
      </c>
      <c r="D236">
        <v>420</v>
      </c>
      <c r="E236">
        <f t="shared" si="42"/>
        <v>0.42</v>
      </c>
      <c r="F236">
        <v>0.12414</v>
      </c>
      <c r="G236">
        <f t="shared" si="43"/>
        <v>2.1899999999999975E-3</v>
      </c>
      <c r="H236">
        <f t="shared" si="44"/>
        <v>2.1899999999999977</v>
      </c>
      <c r="I236" s="7">
        <f t="shared" si="45"/>
        <v>5.2142857142857091</v>
      </c>
    </row>
    <row r="237" spans="1:9">
      <c r="A237" s="1">
        <v>5</v>
      </c>
      <c r="B237" t="s">
        <v>6</v>
      </c>
      <c r="C237">
        <v>0.12107</v>
      </c>
      <c r="D237">
        <v>410</v>
      </c>
      <c r="E237">
        <f t="shared" si="42"/>
        <v>0.41</v>
      </c>
      <c r="F237">
        <v>0.12151000000000001</v>
      </c>
      <c r="G237">
        <f t="shared" si="43"/>
        <v>4.4000000000000983E-4</v>
      </c>
      <c r="H237">
        <f t="shared" si="44"/>
        <v>0.44000000000000983</v>
      </c>
      <c r="I237" s="7">
        <f t="shared" si="45"/>
        <v>1.0731707317073411</v>
      </c>
    </row>
    <row r="238" spans="1:9">
      <c r="A238" s="1">
        <v>6</v>
      </c>
      <c r="B238" t="s">
        <v>21</v>
      </c>
      <c r="C238">
        <v>0.12994</v>
      </c>
      <c r="D238">
        <v>328</v>
      </c>
      <c r="E238">
        <f t="shared" si="42"/>
        <v>0.32800000000000001</v>
      </c>
      <c r="F238">
        <v>0.13013</v>
      </c>
      <c r="G238">
        <f t="shared" si="43"/>
        <v>1.8999999999999573E-4</v>
      </c>
      <c r="H238">
        <f t="shared" si="44"/>
        <v>0.18999999999999573</v>
      </c>
      <c r="I238" s="7">
        <f t="shared" si="45"/>
        <v>0.5792682926829138</v>
      </c>
    </row>
    <row r="239" spans="1:9">
      <c r="A239" s="1">
        <v>7</v>
      </c>
      <c r="B239" t="s">
        <v>22</v>
      </c>
      <c r="C239">
        <v>0.12912999999999999</v>
      </c>
      <c r="D239">
        <v>424</v>
      </c>
      <c r="E239">
        <f t="shared" si="42"/>
        <v>0.42399999999999999</v>
      </c>
      <c r="F239">
        <v>0.13048000000000001</v>
      </c>
      <c r="G239">
        <f t="shared" si="43"/>
        <v>1.3500000000000179E-3</v>
      </c>
      <c r="H239">
        <f t="shared" si="44"/>
        <v>1.3500000000000179</v>
      </c>
      <c r="I239" s="7">
        <f t="shared" si="45"/>
        <v>3.1839622641509857</v>
      </c>
    </row>
    <row r="240" spans="1:9">
      <c r="A240" s="1">
        <v>8</v>
      </c>
      <c r="B240" t="s">
        <v>7</v>
      </c>
      <c r="C240">
        <v>0.12781000000000001</v>
      </c>
      <c r="D240">
        <v>416</v>
      </c>
      <c r="E240">
        <f t="shared" si="42"/>
        <v>0.41599999999999998</v>
      </c>
      <c r="F240">
        <v>0.12964000000000001</v>
      </c>
      <c r="G240">
        <f t="shared" si="43"/>
        <v>1.8299999999999983E-3</v>
      </c>
      <c r="H240">
        <f t="shared" si="44"/>
        <v>1.8299999999999983</v>
      </c>
      <c r="I240" s="7">
        <f t="shared" si="45"/>
        <v>4.3990384615384572</v>
      </c>
    </row>
    <row r="241" spans="1:9">
      <c r="A241" s="1">
        <v>9</v>
      </c>
      <c r="B241" t="s">
        <v>9</v>
      </c>
      <c r="C241">
        <v>0.12751000000000001</v>
      </c>
      <c r="D241">
        <v>411</v>
      </c>
      <c r="E241">
        <f t="shared" si="42"/>
        <v>0.41099999999999998</v>
      </c>
      <c r="F241">
        <v>0.12937000000000001</v>
      </c>
      <c r="G241">
        <f t="shared" si="43"/>
        <v>1.8600000000000005E-3</v>
      </c>
      <c r="H241">
        <f t="shared" si="44"/>
        <v>1.8600000000000005</v>
      </c>
      <c r="I241" s="7">
        <f t="shared" si="45"/>
        <v>4.5255474452554756</v>
      </c>
    </row>
    <row r="242" spans="1:9">
      <c r="A242" s="1">
        <v>10</v>
      </c>
      <c r="B242" t="s">
        <v>23</v>
      </c>
      <c r="C242">
        <v>0.13150000000000001</v>
      </c>
      <c r="D242">
        <v>358</v>
      </c>
      <c r="E242">
        <f t="shared" si="42"/>
        <v>0.35799999999999998</v>
      </c>
      <c r="F242">
        <v>0.13600000000000001</v>
      </c>
      <c r="G242">
        <f t="shared" si="43"/>
        <v>4.500000000000004E-3</v>
      </c>
      <c r="H242">
        <f t="shared" si="44"/>
        <v>4.5000000000000036</v>
      </c>
      <c r="I242" s="7">
        <f t="shared" si="45"/>
        <v>12.569832402234647</v>
      </c>
    </row>
    <row r="243" spans="1:9">
      <c r="A243" s="1">
        <v>11</v>
      </c>
      <c r="B243" t="s">
        <v>14</v>
      </c>
      <c r="C243">
        <v>0.13306000000000001</v>
      </c>
      <c r="D243">
        <v>415</v>
      </c>
      <c r="E243">
        <f t="shared" si="42"/>
        <v>0.41499999999999998</v>
      </c>
      <c r="F243">
        <v>0.13422000000000001</v>
      </c>
      <c r="G243">
        <f t="shared" si="43"/>
        <v>1.1599999999999944E-3</v>
      </c>
      <c r="H243">
        <f t="shared" si="44"/>
        <v>1.1599999999999944</v>
      </c>
      <c r="I243" s="7">
        <f t="shared" si="45"/>
        <v>2.7951807228915526</v>
      </c>
    </row>
    <row r="244" spans="1:9">
      <c r="A244" s="1">
        <v>12</v>
      </c>
      <c r="B244" t="s">
        <v>15</v>
      </c>
      <c r="C244">
        <v>0.13213</v>
      </c>
      <c r="D244">
        <v>350</v>
      </c>
      <c r="E244">
        <f t="shared" si="42"/>
        <v>0.35</v>
      </c>
      <c r="F244">
        <v>0.13478000000000001</v>
      </c>
      <c r="G244">
        <f t="shared" si="43"/>
        <v>2.6500000000000135E-3</v>
      </c>
      <c r="H244">
        <f t="shared" si="44"/>
        <v>2.6500000000000137</v>
      </c>
      <c r="I244" s="7">
        <f t="shared" si="45"/>
        <v>7.5714285714286111</v>
      </c>
    </row>
    <row r="245" spans="1:9">
      <c r="A245" s="1">
        <v>13</v>
      </c>
      <c r="B245" t="s">
        <v>16</v>
      </c>
      <c r="C245">
        <v>0.13389000000000001</v>
      </c>
      <c r="D245">
        <v>300</v>
      </c>
      <c r="E245">
        <f t="shared" si="42"/>
        <v>0.3</v>
      </c>
      <c r="F245">
        <v>0.13400000000000001</v>
      </c>
      <c r="G245">
        <f t="shared" si="43"/>
        <v>1.0999999999999899E-4</v>
      </c>
      <c r="H245">
        <f t="shared" si="44"/>
        <v>0.10999999999999899</v>
      </c>
      <c r="I245" s="7">
        <f t="shared" si="45"/>
        <v>0.36666666666666331</v>
      </c>
    </row>
    <row r="246" spans="1:9">
      <c r="A246" s="1">
        <v>14</v>
      </c>
      <c r="B246" t="s">
        <v>17</v>
      </c>
      <c r="C246">
        <v>0.13356000000000001</v>
      </c>
      <c r="D246">
        <v>336</v>
      </c>
      <c r="E246">
        <f t="shared" si="42"/>
        <v>0.33600000000000002</v>
      </c>
      <c r="F246">
        <v>0.13422000000000001</v>
      </c>
      <c r="G246">
        <f t="shared" si="43"/>
        <v>6.5999999999999392E-4</v>
      </c>
      <c r="H246">
        <f t="shared" si="44"/>
        <v>0.65999999999999392</v>
      </c>
      <c r="I246" s="7">
        <f t="shared" si="45"/>
        <v>1.964285714285696</v>
      </c>
    </row>
    <row r="247" spans="1:9">
      <c r="A247" s="1">
        <v>15</v>
      </c>
      <c r="B247" t="s">
        <v>18</v>
      </c>
      <c r="C247">
        <v>0.13375999999999999</v>
      </c>
      <c r="D247">
        <v>335</v>
      </c>
      <c r="E247">
        <f t="shared" si="42"/>
        <v>0.33500000000000002</v>
      </c>
      <c r="F247">
        <v>0.13607</v>
      </c>
      <c r="G247">
        <f t="shared" si="43"/>
        <v>2.3100000000000065E-3</v>
      </c>
      <c r="H247">
        <f t="shared" si="44"/>
        <v>2.3100000000000067</v>
      </c>
      <c r="I247" s="7">
        <f t="shared" si="45"/>
        <v>6.895522388059721</v>
      </c>
    </row>
    <row r="248" spans="1:9">
      <c r="B248" t="s">
        <v>35</v>
      </c>
      <c r="C248">
        <v>0.13442000000000001</v>
      </c>
      <c r="D248">
        <v>371</v>
      </c>
      <c r="E248">
        <f t="shared" si="42"/>
        <v>0.371</v>
      </c>
      <c r="F248">
        <v>0.13389000000000001</v>
      </c>
      <c r="G248">
        <f t="shared" si="43"/>
        <v>-5.3000000000000269E-4</v>
      </c>
      <c r="H248">
        <f t="shared" si="44"/>
        <v>-0.53000000000000269</v>
      </c>
      <c r="I248" s="7">
        <f t="shared" si="45"/>
        <v>-1.4285714285714359</v>
      </c>
    </row>
    <row r="249" spans="1:9">
      <c r="B249" t="s">
        <v>37</v>
      </c>
      <c r="E249">
        <f t="shared" si="42"/>
        <v>0</v>
      </c>
      <c r="G249">
        <f t="shared" si="43"/>
        <v>0</v>
      </c>
      <c r="H249">
        <f t="shared" si="44"/>
        <v>0</v>
      </c>
      <c r="I249" s="7" t="e">
        <f t="shared" si="45"/>
        <v>#DIV/0!</v>
      </c>
    </row>
    <row r="252" spans="1:9">
      <c r="A252" s="17">
        <v>38282</v>
      </c>
      <c r="B252" t="s">
        <v>72</v>
      </c>
    </row>
    <row r="253" spans="1:9">
      <c r="A253" s="2" t="s">
        <v>19</v>
      </c>
      <c r="B253" s="2" t="s">
        <v>20</v>
      </c>
      <c r="C253" s="2" t="s">
        <v>30</v>
      </c>
      <c r="D253" s="2" t="s">
        <v>34</v>
      </c>
      <c r="E253" s="2" t="s">
        <v>36</v>
      </c>
      <c r="F253" s="2" t="s">
        <v>31</v>
      </c>
      <c r="G253" s="2" t="s">
        <v>44</v>
      </c>
      <c r="H253" s="2" t="s">
        <v>45</v>
      </c>
      <c r="I253" s="2" t="s">
        <v>33</v>
      </c>
    </row>
    <row r="254" spans="1:9">
      <c r="A254" s="1">
        <v>1</v>
      </c>
      <c r="B254" t="s">
        <v>3</v>
      </c>
      <c r="C254">
        <v>0.12044000000000001</v>
      </c>
      <c r="D254">
        <v>396</v>
      </c>
      <c r="E254">
        <f t="shared" ref="E254:E270" si="46">D254/1000</f>
        <v>0.39600000000000002</v>
      </c>
      <c r="F254">
        <v>0.122</v>
      </c>
      <c r="G254">
        <f t="shared" ref="G254:G268" si="47">F254-C254</f>
        <v>1.5599999999999919E-3</v>
      </c>
      <c r="H254">
        <f t="shared" ref="H254:H270" si="48">G254*1000</f>
        <v>1.5599999999999921</v>
      </c>
      <c r="I254" s="7">
        <f t="shared" ref="I254:I270" si="49">H254/E254</f>
        <v>3.939393939393919</v>
      </c>
    </row>
    <row r="255" spans="1:9">
      <c r="A255" s="1">
        <v>2</v>
      </c>
      <c r="B255" t="s">
        <v>4</v>
      </c>
      <c r="C255">
        <v>0.12839999999999999</v>
      </c>
      <c r="D255">
        <v>374</v>
      </c>
      <c r="E255">
        <f t="shared" si="46"/>
        <v>0.374</v>
      </c>
      <c r="F255">
        <v>0.1305</v>
      </c>
      <c r="G255">
        <f t="shared" si="47"/>
        <v>2.1000000000000185E-3</v>
      </c>
      <c r="H255">
        <f t="shared" si="48"/>
        <v>2.1000000000000183</v>
      </c>
      <c r="I255" s="7">
        <f t="shared" si="49"/>
        <v>5.6149732620321346</v>
      </c>
    </row>
    <row r="256" spans="1:9">
      <c r="A256">
        <v>3</v>
      </c>
      <c r="B256" t="s">
        <v>10</v>
      </c>
      <c r="C256">
        <v>0.13041</v>
      </c>
      <c r="D256">
        <v>397</v>
      </c>
      <c r="E256">
        <f t="shared" si="46"/>
        <v>0.39700000000000002</v>
      </c>
      <c r="F256">
        <v>0.13233</v>
      </c>
      <c r="G256">
        <f t="shared" si="47"/>
        <v>1.920000000000005E-3</v>
      </c>
      <c r="H256">
        <f t="shared" si="48"/>
        <v>1.920000000000005</v>
      </c>
      <c r="I256" s="7">
        <f t="shared" si="49"/>
        <v>4.8362720403022799</v>
      </c>
    </row>
    <row r="257" spans="1:9">
      <c r="A257" s="1">
        <v>4</v>
      </c>
      <c r="B257" t="s">
        <v>8</v>
      </c>
      <c r="C257">
        <v>0.12651000000000001</v>
      </c>
      <c r="D257">
        <v>413</v>
      </c>
      <c r="E257">
        <f t="shared" si="46"/>
        <v>0.41299999999999998</v>
      </c>
      <c r="F257">
        <v>0.12839</v>
      </c>
      <c r="G257">
        <f t="shared" si="47"/>
        <v>1.8799999999999928E-3</v>
      </c>
      <c r="H257">
        <f t="shared" si="48"/>
        <v>1.8799999999999928</v>
      </c>
      <c r="I257" s="7">
        <f t="shared" si="49"/>
        <v>4.5520581113801279</v>
      </c>
    </row>
    <row r="258" spans="1:9">
      <c r="A258" s="1">
        <v>5</v>
      </c>
      <c r="B258" t="s">
        <v>6</v>
      </c>
      <c r="C258">
        <v>0.13281999999999999</v>
      </c>
      <c r="D258">
        <v>400</v>
      </c>
      <c r="E258">
        <f t="shared" si="46"/>
        <v>0.4</v>
      </c>
      <c r="F258">
        <v>0.13361999999999999</v>
      </c>
      <c r="G258">
        <f t="shared" si="47"/>
        <v>7.9999999999999516E-4</v>
      </c>
      <c r="H258">
        <f t="shared" si="48"/>
        <v>0.79999999999999516</v>
      </c>
      <c r="I258" s="7">
        <f t="shared" si="49"/>
        <v>1.9999999999999878</v>
      </c>
    </row>
    <row r="259" spans="1:9">
      <c r="A259" s="1">
        <v>6</v>
      </c>
      <c r="B259" t="s">
        <v>21</v>
      </c>
      <c r="C259">
        <v>0.13111999999999999</v>
      </c>
      <c r="D259">
        <v>242</v>
      </c>
      <c r="E259">
        <f t="shared" si="46"/>
        <v>0.24199999999999999</v>
      </c>
      <c r="F259">
        <v>0.13173000000000001</v>
      </c>
      <c r="G259">
        <f t="shared" si="47"/>
        <v>6.1000000000002719E-4</v>
      </c>
      <c r="H259">
        <f t="shared" si="48"/>
        <v>0.61000000000002719</v>
      </c>
      <c r="I259" s="7">
        <f t="shared" si="49"/>
        <v>2.520661157024906</v>
      </c>
    </row>
    <row r="260" spans="1:9">
      <c r="A260" s="1">
        <v>7</v>
      </c>
      <c r="B260" t="s">
        <v>22</v>
      </c>
      <c r="C260">
        <v>0.12858</v>
      </c>
      <c r="D260">
        <v>350</v>
      </c>
      <c r="E260">
        <f t="shared" si="46"/>
        <v>0.35</v>
      </c>
      <c r="F260">
        <v>0.12942000000000001</v>
      </c>
      <c r="G260">
        <f t="shared" si="47"/>
        <v>8.4000000000000741E-4</v>
      </c>
      <c r="H260">
        <f t="shared" si="48"/>
        <v>0.84000000000000741</v>
      </c>
      <c r="I260" s="7">
        <f t="shared" si="49"/>
        <v>2.4000000000000212</v>
      </c>
    </row>
    <row r="261" spans="1:9">
      <c r="A261" s="1">
        <v>8</v>
      </c>
      <c r="B261" t="s">
        <v>7</v>
      </c>
      <c r="C261">
        <v>0.12592</v>
      </c>
      <c r="D261">
        <v>380</v>
      </c>
      <c r="E261">
        <f t="shared" si="46"/>
        <v>0.38</v>
      </c>
      <c r="F261">
        <v>0.12745000000000001</v>
      </c>
      <c r="G261">
        <f t="shared" si="47"/>
        <v>1.5300000000000036E-3</v>
      </c>
      <c r="H261">
        <f t="shared" si="48"/>
        <v>1.5300000000000036</v>
      </c>
      <c r="I261" s="7">
        <f t="shared" si="49"/>
        <v>4.0263157894736938</v>
      </c>
    </row>
    <row r="262" spans="1:9">
      <c r="A262" s="1">
        <v>9</v>
      </c>
      <c r="B262" t="s">
        <v>9</v>
      </c>
      <c r="C262">
        <v>0.13194</v>
      </c>
      <c r="D262">
        <v>375</v>
      </c>
      <c r="E262">
        <f t="shared" si="46"/>
        <v>0.375</v>
      </c>
      <c r="F262">
        <v>0.13228999999999999</v>
      </c>
      <c r="G262">
        <f t="shared" si="47"/>
        <v>3.4999999999998921E-4</v>
      </c>
      <c r="H262">
        <f t="shared" si="48"/>
        <v>0.34999999999998921</v>
      </c>
      <c r="I262" s="7">
        <f t="shared" si="49"/>
        <v>0.93333333333330459</v>
      </c>
    </row>
    <row r="263" spans="1:9">
      <c r="A263" s="1">
        <v>10</v>
      </c>
      <c r="B263" t="s">
        <v>23</v>
      </c>
      <c r="C263">
        <v>0.12792999999999999</v>
      </c>
      <c r="D263">
        <v>379</v>
      </c>
      <c r="E263">
        <f t="shared" si="46"/>
        <v>0.379</v>
      </c>
      <c r="F263">
        <v>0.12966</v>
      </c>
      <c r="G263">
        <f t="shared" si="47"/>
        <v>1.7300000000000093E-3</v>
      </c>
      <c r="H263">
        <f t="shared" si="48"/>
        <v>1.7300000000000093</v>
      </c>
      <c r="I263" s="7">
        <f t="shared" si="49"/>
        <v>4.5646437994723197</v>
      </c>
    </row>
    <row r="264" spans="1:9">
      <c r="A264" s="1">
        <v>11</v>
      </c>
      <c r="B264" t="s">
        <v>14</v>
      </c>
      <c r="C264">
        <v>0.12587999999999999</v>
      </c>
      <c r="D264">
        <v>365</v>
      </c>
      <c r="E264">
        <f t="shared" si="46"/>
        <v>0.36499999999999999</v>
      </c>
      <c r="F264">
        <v>0.12598000000000001</v>
      </c>
      <c r="G264">
        <f t="shared" si="47"/>
        <v>1.0000000000001674E-4</v>
      </c>
      <c r="H264">
        <f t="shared" si="48"/>
        <v>0.10000000000001674</v>
      </c>
      <c r="I264" s="7">
        <f t="shared" si="49"/>
        <v>0.27397260273977192</v>
      </c>
    </row>
    <row r="265" spans="1:9">
      <c r="A265" s="1">
        <v>12</v>
      </c>
      <c r="B265" t="s">
        <v>15</v>
      </c>
      <c r="C265">
        <v>0.12570000000000001</v>
      </c>
      <c r="D265">
        <v>385</v>
      </c>
      <c r="E265">
        <f t="shared" si="46"/>
        <v>0.38500000000000001</v>
      </c>
      <c r="F265">
        <v>0.13063</v>
      </c>
      <c r="G265">
        <f t="shared" si="47"/>
        <v>4.9299999999999899E-3</v>
      </c>
      <c r="H265">
        <f t="shared" si="48"/>
        <v>4.9299999999999899</v>
      </c>
      <c r="I265" s="7">
        <f t="shared" si="49"/>
        <v>12.805194805194779</v>
      </c>
    </row>
    <row r="266" spans="1:9">
      <c r="A266" s="1">
        <v>13</v>
      </c>
      <c r="B266" t="s">
        <v>16</v>
      </c>
      <c r="C266">
        <v>0.12417</v>
      </c>
      <c r="D266">
        <v>284</v>
      </c>
      <c r="E266">
        <f t="shared" si="46"/>
        <v>0.28399999999999997</v>
      </c>
      <c r="F266">
        <v>0.12711</v>
      </c>
      <c r="G266">
        <f t="shared" si="47"/>
        <v>2.9399999999999982E-3</v>
      </c>
      <c r="H266">
        <f t="shared" si="48"/>
        <v>2.9399999999999982</v>
      </c>
      <c r="I266" s="7">
        <f t="shared" si="49"/>
        <v>10.352112676056333</v>
      </c>
    </row>
    <row r="267" spans="1:9">
      <c r="A267" s="1">
        <v>14</v>
      </c>
      <c r="B267" t="s">
        <v>17</v>
      </c>
      <c r="C267">
        <v>0.12429</v>
      </c>
      <c r="D267">
        <v>241</v>
      </c>
      <c r="E267">
        <f t="shared" si="46"/>
        <v>0.24099999999999999</v>
      </c>
      <c r="F267">
        <v>0.12617999999999999</v>
      </c>
      <c r="G267">
        <f t="shared" si="47"/>
        <v>1.8899999999999889E-3</v>
      </c>
      <c r="H267">
        <f t="shared" si="48"/>
        <v>1.889999999999989</v>
      </c>
      <c r="I267" s="7">
        <f t="shared" si="49"/>
        <v>7.8423236514522365</v>
      </c>
    </row>
    <row r="268" spans="1:9">
      <c r="A268" s="1">
        <v>15</v>
      </c>
      <c r="B268" t="s">
        <v>18</v>
      </c>
      <c r="C268">
        <v>0.12520999999999999</v>
      </c>
      <c r="D268">
        <v>371</v>
      </c>
      <c r="E268">
        <f t="shared" si="46"/>
        <v>0.371</v>
      </c>
      <c r="F268">
        <v>0.12683</v>
      </c>
      <c r="G268">
        <f t="shared" si="47"/>
        <v>1.6200000000000103E-3</v>
      </c>
      <c r="H268">
        <f t="shared" si="48"/>
        <v>1.6200000000000103</v>
      </c>
      <c r="I268" s="7">
        <f t="shared" si="49"/>
        <v>4.3665768194070358</v>
      </c>
    </row>
    <row r="269" spans="1:9">
      <c r="B269" t="s">
        <v>35</v>
      </c>
      <c r="C269">
        <v>0.12773000000000001</v>
      </c>
      <c r="D269">
        <v>378</v>
      </c>
      <c r="E269">
        <f t="shared" si="46"/>
        <v>0.378</v>
      </c>
      <c r="F269">
        <v>0.12651999999999999</v>
      </c>
      <c r="G269">
        <f>F269-C269</f>
        <v>-1.2100000000000166E-3</v>
      </c>
      <c r="H269">
        <f t="shared" si="48"/>
        <v>-1.2100000000000166</v>
      </c>
      <c r="I269" s="7">
        <f t="shared" si="49"/>
        <v>-3.2010582010582449</v>
      </c>
    </row>
    <row r="270" spans="1:9">
      <c r="B270" t="s">
        <v>37</v>
      </c>
      <c r="C270">
        <v>0.12715000000000001</v>
      </c>
      <c r="D270">
        <v>373</v>
      </c>
      <c r="E270">
        <f t="shared" si="46"/>
        <v>0.373</v>
      </c>
      <c r="F270">
        <v>0.12759999999999999</v>
      </c>
      <c r="G270">
        <f>F270-C270</f>
        <v>4.499999999999782E-4</v>
      </c>
      <c r="H270">
        <f t="shared" si="48"/>
        <v>0.4499999999999782</v>
      </c>
      <c r="I270" s="7">
        <f t="shared" si="49"/>
        <v>1.2064343163538289</v>
      </c>
    </row>
    <row r="272" spans="1:9">
      <c r="A272" s="17">
        <v>38317</v>
      </c>
      <c r="B272" t="s">
        <v>56</v>
      </c>
    </row>
    <row r="273" spans="1:9">
      <c r="A273" s="2" t="s">
        <v>19</v>
      </c>
      <c r="B273" s="2" t="s">
        <v>20</v>
      </c>
      <c r="C273" s="2" t="s">
        <v>30</v>
      </c>
      <c r="D273" s="2" t="s">
        <v>34</v>
      </c>
      <c r="E273" s="2" t="s">
        <v>36</v>
      </c>
      <c r="F273" s="2" t="s">
        <v>31</v>
      </c>
      <c r="G273" s="2" t="s">
        <v>44</v>
      </c>
      <c r="H273" s="2" t="s">
        <v>45</v>
      </c>
      <c r="I273" s="2" t="s">
        <v>33</v>
      </c>
    </row>
    <row r="274" spans="1:9">
      <c r="A274" s="1">
        <v>1</v>
      </c>
      <c r="B274" t="s">
        <v>3</v>
      </c>
      <c r="C274">
        <v>0.12249</v>
      </c>
      <c r="D274">
        <v>670</v>
      </c>
      <c r="E274">
        <f t="shared" ref="E274:E292" si="50">D274/1000</f>
        <v>0.67</v>
      </c>
      <c r="F274">
        <v>0.12211</v>
      </c>
      <c r="G274">
        <f t="shared" ref="G274:G292" si="51">F274-C274</f>
        <v>-3.8000000000000533E-4</v>
      </c>
      <c r="H274">
        <f t="shared" ref="H274:H292" si="52">G274*1000</f>
        <v>-0.38000000000000533</v>
      </c>
      <c r="I274" s="7">
        <f t="shared" ref="I274:I292" si="53">H274/E274</f>
        <v>-0.56716417910448558</v>
      </c>
    </row>
    <row r="275" spans="1:9">
      <c r="A275" s="1">
        <v>2</v>
      </c>
      <c r="B275" t="s">
        <v>4</v>
      </c>
      <c r="C275">
        <v>0.12629000000000001</v>
      </c>
      <c r="D275">
        <v>495</v>
      </c>
      <c r="E275">
        <f t="shared" si="50"/>
        <v>0.495</v>
      </c>
      <c r="F275">
        <v>0.12722</v>
      </c>
      <c r="G275">
        <f t="shared" si="51"/>
        <v>9.2999999999998639E-4</v>
      </c>
      <c r="H275">
        <f t="shared" si="52"/>
        <v>0.92999999999998639</v>
      </c>
      <c r="I275" s="7">
        <f t="shared" si="53"/>
        <v>1.8787878787878514</v>
      </c>
    </row>
    <row r="276" spans="1:9">
      <c r="A276">
        <v>3</v>
      </c>
      <c r="B276" t="s">
        <v>10</v>
      </c>
      <c r="C276">
        <v>0.11851</v>
      </c>
      <c r="D276">
        <v>488</v>
      </c>
      <c r="E276">
        <f t="shared" si="50"/>
        <v>0.48799999999999999</v>
      </c>
      <c r="F276">
        <v>0.1182</v>
      </c>
      <c r="G276">
        <f t="shared" si="51"/>
        <v>-3.1000000000000472E-4</v>
      </c>
      <c r="H276">
        <f t="shared" si="52"/>
        <v>-0.31000000000000472</v>
      </c>
      <c r="I276" s="7">
        <f t="shared" si="53"/>
        <v>-0.6352459016393539</v>
      </c>
    </row>
    <row r="277" spans="1:9">
      <c r="A277" s="1">
        <v>4</v>
      </c>
      <c r="B277" t="s">
        <v>8</v>
      </c>
      <c r="C277">
        <v>0.12056</v>
      </c>
      <c r="D277">
        <v>499</v>
      </c>
      <c r="E277">
        <f t="shared" si="50"/>
        <v>0.499</v>
      </c>
      <c r="F277">
        <v>0.11978999999999999</v>
      </c>
      <c r="G277">
        <f t="shared" si="51"/>
        <v>-7.7000000000000679E-4</v>
      </c>
      <c r="H277">
        <f t="shared" si="52"/>
        <v>-0.77000000000000679</v>
      </c>
      <c r="I277" s="7">
        <f t="shared" si="53"/>
        <v>-1.5430861723447029</v>
      </c>
    </row>
    <row r="278" spans="1:9">
      <c r="A278" s="1">
        <v>5</v>
      </c>
      <c r="B278" t="s">
        <v>6</v>
      </c>
      <c r="C278">
        <v>0.11949</v>
      </c>
      <c r="D278">
        <v>493</v>
      </c>
      <c r="E278">
        <f t="shared" si="50"/>
        <v>0.49299999999999999</v>
      </c>
      <c r="F278">
        <v>0.1188</v>
      </c>
      <c r="G278">
        <f t="shared" si="51"/>
        <v>-6.8999999999999617E-4</v>
      </c>
      <c r="H278">
        <f t="shared" si="52"/>
        <v>-0.68999999999999617</v>
      </c>
      <c r="I278" s="7">
        <f t="shared" si="53"/>
        <v>-1.3995943204868078</v>
      </c>
    </row>
    <row r="279" spans="1:9">
      <c r="A279" s="1">
        <v>6</v>
      </c>
      <c r="B279" t="s">
        <v>21</v>
      </c>
      <c r="C279">
        <v>0.12371</v>
      </c>
      <c r="D279">
        <v>408</v>
      </c>
      <c r="E279">
        <f t="shared" si="50"/>
        <v>0.40799999999999997</v>
      </c>
      <c r="F279">
        <v>0.12313</v>
      </c>
      <c r="G279">
        <f t="shared" si="51"/>
        <v>-5.7999999999999718E-4</v>
      </c>
      <c r="H279">
        <f t="shared" si="52"/>
        <v>-0.57999999999999718</v>
      </c>
      <c r="I279" s="7">
        <f t="shared" si="53"/>
        <v>-1.4215686274509736</v>
      </c>
    </row>
    <row r="280" spans="1:9">
      <c r="A280" s="1">
        <v>7</v>
      </c>
      <c r="B280" t="s">
        <v>22</v>
      </c>
      <c r="C280">
        <v>0.13258</v>
      </c>
      <c r="D280">
        <v>411</v>
      </c>
      <c r="E280">
        <f t="shared" si="50"/>
        <v>0.41099999999999998</v>
      </c>
      <c r="F280">
        <v>0.14989</v>
      </c>
      <c r="G280">
        <f t="shared" si="51"/>
        <v>1.7309999999999992E-2</v>
      </c>
      <c r="H280">
        <f t="shared" si="52"/>
        <v>17.309999999999992</v>
      </c>
      <c r="I280" s="7">
        <f t="shared" si="53"/>
        <v>42.116788321167867</v>
      </c>
    </row>
    <row r="281" spans="1:9">
      <c r="A281" s="1">
        <v>8</v>
      </c>
      <c r="B281" t="s">
        <v>7</v>
      </c>
      <c r="C281">
        <v>0.13600999999999999</v>
      </c>
      <c r="D281">
        <v>407</v>
      </c>
      <c r="E281">
        <f t="shared" si="50"/>
        <v>0.40699999999999997</v>
      </c>
      <c r="F281">
        <v>0.13544999999999999</v>
      </c>
      <c r="G281">
        <f t="shared" si="51"/>
        <v>-5.6000000000000494E-4</v>
      </c>
      <c r="H281">
        <f t="shared" si="52"/>
        <v>-0.56000000000000494</v>
      </c>
      <c r="I281" s="7">
        <f t="shared" si="53"/>
        <v>-1.3759213759213882</v>
      </c>
    </row>
    <row r="282" spans="1:9">
      <c r="A282" s="1">
        <v>9</v>
      </c>
      <c r="B282" t="s">
        <v>9</v>
      </c>
      <c r="C282">
        <v>0.13439999999999999</v>
      </c>
      <c r="D282">
        <v>393</v>
      </c>
      <c r="E282">
        <f t="shared" si="50"/>
        <v>0.39300000000000002</v>
      </c>
      <c r="F282">
        <v>0.14903</v>
      </c>
      <c r="G282">
        <f t="shared" si="51"/>
        <v>1.4630000000000004E-2</v>
      </c>
      <c r="H282">
        <f t="shared" si="52"/>
        <v>14.630000000000004</v>
      </c>
      <c r="I282" s="7">
        <f t="shared" si="53"/>
        <v>37.22646310432571</v>
      </c>
    </row>
    <row r="283" spans="1:9">
      <c r="A283" s="1">
        <v>10</v>
      </c>
      <c r="B283" t="s">
        <v>23</v>
      </c>
      <c r="C283">
        <v>0.13170999999999999</v>
      </c>
      <c r="D283">
        <v>405</v>
      </c>
      <c r="E283">
        <f t="shared" si="50"/>
        <v>0.40500000000000003</v>
      </c>
      <c r="F283">
        <v>0.14521999999999999</v>
      </c>
      <c r="G283">
        <f t="shared" si="51"/>
        <v>1.3509999999999994E-2</v>
      </c>
      <c r="H283">
        <f t="shared" si="52"/>
        <v>13.509999999999994</v>
      </c>
      <c r="I283" s="7">
        <f t="shared" si="53"/>
        <v>33.358024691358011</v>
      </c>
    </row>
    <row r="284" spans="1:9">
      <c r="A284" s="1">
        <v>11</v>
      </c>
      <c r="B284" t="s">
        <v>14</v>
      </c>
      <c r="C284">
        <v>0.13420000000000001</v>
      </c>
      <c r="D284">
        <v>335</v>
      </c>
      <c r="E284">
        <f t="shared" si="50"/>
        <v>0.33500000000000002</v>
      </c>
      <c r="F284">
        <v>0.14638999999999999</v>
      </c>
      <c r="G284">
        <f t="shared" si="51"/>
        <v>1.2189999999999979E-2</v>
      </c>
      <c r="H284">
        <f t="shared" si="52"/>
        <v>12.189999999999978</v>
      </c>
      <c r="I284" s="7">
        <f t="shared" si="53"/>
        <v>36.388059701492473</v>
      </c>
    </row>
    <row r="285" spans="1:9">
      <c r="A285" s="1">
        <v>12</v>
      </c>
      <c r="B285" t="s">
        <v>15</v>
      </c>
      <c r="C285">
        <v>0.13436999999999999</v>
      </c>
      <c r="D285">
        <v>405</v>
      </c>
      <c r="E285">
        <f t="shared" si="50"/>
        <v>0.40500000000000003</v>
      </c>
      <c r="F285">
        <v>0.13678000000000001</v>
      </c>
      <c r="G285">
        <f t="shared" si="51"/>
        <v>2.4100000000000232E-3</v>
      </c>
      <c r="H285">
        <f t="shared" si="52"/>
        <v>2.4100000000000232</v>
      </c>
      <c r="I285" s="7">
        <f t="shared" si="53"/>
        <v>5.9506172839506739</v>
      </c>
    </row>
    <row r="286" spans="1:9">
      <c r="A286" s="1">
        <v>13</v>
      </c>
      <c r="B286" t="s">
        <v>16</v>
      </c>
      <c r="C286">
        <v>0.13306000000000001</v>
      </c>
      <c r="D286">
        <v>355</v>
      </c>
      <c r="E286">
        <f t="shared" si="50"/>
        <v>0.35499999999999998</v>
      </c>
      <c r="F286">
        <v>0.13272999999999999</v>
      </c>
      <c r="G286">
        <f t="shared" si="51"/>
        <v>-3.3000000000002472E-4</v>
      </c>
      <c r="H286">
        <f t="shared" si="52"/>
        <v>-0.33000000000002472</v>
      </c>
      <c r="I286" s="7">
        <f t="shared" si="53"/>
        <v>-0.9295774647888021</v>
      </c>
    </row>
    <row r="287" spans="1:9">
      <c r="A287" s="1">
        <v>14</v>
      </c>
      <c r="B287" t="s">
        <v>17</v>
      </c>
      <c r="E287">
        <f t="shared" si="50"/>
        <v>0</v>
      </c>
      <c r="G287">
        <f t="shared" si="51"/>
        <v>0</v>
      </c>
      <c r="H287">
        <f t="shared" si="52"/>
        <v>0</v>
      </c>
      <c r="I287" s="7"/>
    </row>
    <row r="288" spans="1:9">
      <c r="A288" s="1">
        <v>15</v>
      </c>
      <c r="B288" t="s">
        <v>18</v>
      </c>
      <c r="E288">
        <f t="shared" si="50"/>
        <v>0</v>
      </c>
      <c r="G288">
        <f t="shared" si="51"/>
        <v>0</v>
      </c>
      <c r="H288">
        <f t="shared" si="52"/>
        <v>0</v>
      </c>
      <c r="I288" s="7"/>
    </row>
    <row r="289" spans="1:9">
      <c r="B289" t="s">
        <v>35</v>
      </c>
      <c r="C289">
        <v>0.13267000000000001</v>
      </c>
      <c r="D289">
        <v>443</v>
      </c>
      <c r="E289">
        <f t="shared" si="50"/>
        <v>0.443</v>
      </c>
      <c r="F289">
        <v>0.13148000000000001</v>
      </c>
      <c r="G289">
        <f t="shared" si="51"/>
        <v>-1.1899999999999966E-3</v>
      </c>
      <c r="H289">
        <f t="shared" si="52"/>
        <v>-1.1899999999999966</v>
      </c>
      <c r="I289" s="7">
        <f t="shared" si="53"/>
        <v>-2.6862302483069902</v>
      </c>
    </row>
    <row r="290" spans="1:9">
      <c r="B290" t="s">
        <v>73</v>
      </c>
      <c r="C290">
        <v>0.13227</v>
      </c>
      <c r="D290">
        <v>343</v>
      </c>
      <c r="E290">
        <f t="shared" si="50"/>
        <v>0.34300000000000003</v>
      </c>
      <c r="F290">
        <v>0.13117999999999999</v>
      </c>
      <c r="G290">
        <f t="shared" si="51"/>
        <v>-1.0900000000000076E-3</v>
      </c>
      <c r="H290">
        <f t="shared" si="52"/>
        <v>-1.0900000000000076</v>
      </c>
      <c r="I290" s="7">
        <f t="shared" si="53"/>
        <v>-3.1778425655976896</v>
      </c>
    </row>
    <row r="291" spans="1:9">
      <c r="B291" t="s">
        <v>74</v>
      </c>
      <c r="C291">
        <v>0.13261999999999999</v>
      </c>
      <c r="D291">
        <v>226</v>
      </c>
      <c r="E291">
        <f t="shared" si="50"/>
        <v>0.22600000000000001</v>
      </c>
      <c r="F291">
        <v>0.13161999999999999</v>
      </c>
      <c r="G291">
        <f t="shared" si="51"/>
        <v>-1.0000000000000009E-3</v>
      </c>
      <c r="H291">
        <f t="shared" si="52"/>
        <v>-1.0000000000000009</v>
      </c>
      <c r="I291" s="7">
        <f t="shared" si="53"/>
        <v>-4.4247787610619511</v>
      </c>
    </row>
    <row r="292" spans="1:9">
      <c r="B292" t="s">
        <v>75</v>
      </c>
      <c r="C292">
        <v>0.13016</v>
      </c>
      <c r="D292">
        <v>400</v>
      </c>
      <c r="E292">
        <f t="shared" si="50"/>
        <v>0.4</v>
      </c>
      <c r="F292">
        <v>0.13449</v>
      </c>
      <c r="G292">
        <f t="shared" si="51"/>
        <v>4.3300000000000005E-3</v>
      </c>
      <c r="H292">
        <f t="shared" si="52"/>
        <v>4.33</v>
      </c>
      <c r="I292" s="7">
        <f t="shared" si="53"/>
        <v>10.824999999999999</v>
      </c>
    </row>
    <row r="294" spans="1:9">
      <c r="A294" s="17">
        <v>38339</v>
      </c>
      <c r="B294" t="s">
        <v>56</v>
      </c>
    </row>
    <row r="295" spans="1:9">
      <c r="A295" s="2" t="s">
        <v>19</v>
      </c>
      <c r="B295" s="2" t="s">
        <v>20</v>
      </c>
      <c r="C295" s="2" t="s">
        <v>30</v>
      </c>
      <c r="D295" s="2" t="s">
        <v>34</v>
      </c>
      <c r="E295" s="2" t="s">
        <v>36</v>
      </c>
      <c r="F295" s="2" t="s">
        <v>31</v>
      </c>
      <c r="G295" s="2" t="s">
        <v>44</v>
      </c>
      <c r="H295" s="2" t="s">
        <v>45</v>
      </c>
      <c r="I295" s="2" t="s">
        <v>33</v>
      </c>
    </row>
    <row r="296" spans="1:9">
      <c r="A296" s="1">
        <v>1</v>
      </c>
      <c r="B296" t="s">
        <v>3</v>
      </c>
      <c r="C296">
        <v>0.121</v>
      </c>
      <c r="D296">
        <v>343</v>
      </c>
      <c r="E296">
        <f t="shared" ref="E296:E314" si="54">D296/1000</f>
        <v>0.34300000000000003</v>
      </c>
      <c r="F296">
        <v>0.12195</v>
      </c>
      <c r="G296">
        <f t="shared" ref="G296:G314" si="55">F296-C296</f>
        <v>9.5000000000000639E-4</v>
      </c>
      <c r="H296">
        <f t="shared" ref="H296:H314" si="56">G296*1000</f>
        <v>0.95000000000000639</v>
      </c>
      <c r="I296" s="7">
        <f t="shared" ref="I296:I308" si="57">H296/E296</f>
        <v>2.7696793002915636</v>
      </c>
    </row>
    <row r="297" spans="1:9">
      <c r="A297" s="1">
        <v>2</v>
      </c>
      <c r="B297" t="s">
        <v>4</v>
      </c>
      <c r="C297">
        <v>0.12329</v>
      </c>
      <c r="D297">
        <v>357</v>
      </c>
      <c r="E297">
        <f t="shared" si="54"/>
        <v>0.35699999999999998</v>
      </c>
      <c r="F297">
        <v>0.12483</v>
      </c>
      <c r="G297">
        <f t="shared" si="55"/>
        <v>1.5399999999999997E-3</v>
      </c>
      <c r="H297">
        <f t="shared" si="56"/>
        <v>1.5399999999999996</v>
      </c>
      <c r="I297" s="7">
        <f t="shared" si="57"/>
        <v>4.3137254901960773</v>
      </c>
    </row>
    <row r="298" spans="1:9">
      <c r="A298">
        <v>3</v>
      </c>
      <c r="B298" t="s">
        <v>10</v>
      </c>
      <c r="C298">
        <v>0.12773000000000001</v>
      </c>
      <c r="D298">
        <v>370</v>
      </c>
      <c r="E298">
        <f t="shared" si="54"/>
        <v>0.37</v>
      </c>
      <c r="F298">
        <v>0.12881000000000001</v>
      </c>
      <c r="G298">
        <f t="shared" si="55"/>
        <v>1.0799999999999976E-3</v>
      </c>
      <c r="H298">
        <f t="shared" si="56"/>
        <v>1.0799999999999976</v>
      </c>
      <c r="I298" s="7">
        <f t="shared" si="57"/>
        <v>2.9189189189189126</v>
      </c>
    </row>
    <row r="299" spans="1:9">
      <c r="A299" s="1">
        <v>4</v>
      </c>
      <c r="B299" t="s">
        <v>8</v>
      </c>
      <c r="C299">
        <v>0.1263</v>
      </c>
      <c r="D299">
        <v>310</v>
      </c>
      <c r="E299">
        <f t="shared" si="54"/>
        <v>0.31</v>
      </c>
      <c r="F299">
        <v>0.12741</v>
      </c>
      <c r="G299">
        <f t="shared" si="55"/>
        <v>1.1099999999999999E-3</v>
      </c>
      <c r="H299">
        <f t="shared" si="56"/>
        <v>1.1099999999999999</v>
      </c>
      <c r="I299" s="7">
        <f t="shared" si="57"/>
        <v>3.5806451612903221</v>
      </c>
    </row>
    <row r="300" spans="1:9">
      <c r="A300" s="1">
        <v>5</v>
      </c>
      <c r="B300" t="s">
        <v>6</v>
      </c>
      <c r="C300">
        <v>0.13</v>
      </c>
      <c r="D300">
        <v>361</v>
      </c>
      <c r="E300">
        <f t="shared" si="54"/>
        <v>0.36099999999999999</v>
      </c>
      <c r="F300">
        <v>0.13109999999999999</v>
      </c>
      <c r="G300">
        <f t="shared" si="55"/>
        <v>1.0999999999999899E-3</v>
      </c>
      <c r="H300">
        <f t="shared" si="56"/>
        <v>1.0999999999999899</v>
      </c>
      <c r="I300" s="7">
        <f t="shared" si="57"/>
        <v>3.0470914127423545</v>
      </c>
    </row>
    <row r="301" spans="1:9">
      <c r="A301" s="1">
        <v>6</v>
      </c>
      <c r="B301" t="s">
        <v>21</v>
      </c>
      <c r="C301">
        <v>0.12492</v>
      </c>
      <c r="D301">
        <v>235</v>
      </c>
      <c r="E301">
        <f t="shared" si="54"/>
        <v>0.23499999999999999</v>
      </c>
      <c r="F301">
        <v>0.12603</v>
      </c>
      <c r="G301">
        <f t="shared" si="55"/>
        <v>1.1099999999999999E-3</v>
      </c>
      <c r="H301">
        <f t="shared" si="56"/>
        <v>1.1099999999999999</v>
      </c>
      <c r="I301" s="7">
        <f t="shared" si="57"/>
        <v>4.7234042553191484</v>
      </c>
    </row>
    <row r="302" spans="1:9">
      <c r="A302" s="1">
        <v>7</v>
      </c>
      <c r="B302" t="s">
        <v>22</v>
      </c>
      <c r="C302">
        <v>0.12569</v>
      </c>
      <c r="D302">
        <v>330</v>
      </c>
      <c r="E302">
        <f t="shared" si="54"/>
        <v>0.33</v>
      </c>
      <c r="F302">
        <v>0.12831999999999999</v>
      </c>
      <c r="G302">
        <f t="shared" si="55"/>
        <v>2.6299999999999935E-3</v>
      </c>
      <c r="H302">
        <f t="shared" si="56"/>
        <v>2.6299999999999937</v>
      </c>
      <c r="I302" s="7">
        <f t="shared" si="57"/>
        <v>7.9696969696969502</v>
      </c>
    </row>
    <row r="303" spans="1:9">
      <c r="A303" s="1">
        <v>8</v>
      </c>
      <c r="B303" t="s">
        <v>7</v>
      </c>
      <c r="C303">
        <v>0.12469</v>
      </c>
      <c r="D303">
        <v>361</v>
      </c>
      <c r="E303">
        <f t="shared" si="54"/>
        <v>0.36099999999999999</v>
      </c>
      <c r="F303">
        <v>0.12676999999999999</v>
      </c>
      <c r="G303">
        <f t="shared" si="55"/>
        <v>2.0799999999999985E-3</v>
      </c>
      <c r="H303">
        <f t="shared" si="56"/>
        <v>2.0799999999999983</v>
      </c>
      <c r="I303" s="7">
        <f t="shared" si="57"/>
        <v>5.7617728531855912</v>
      </c>
    </row>
    <row r="304" spans="1:9">
      <c r="A304" s="1">
        <v>9</v>
      </c>
      <c r="B304" t="s">
        <v>9</v>
      </c>
      <c r="C304">
        <v>0.12667999999999999</v>
      </c>
      <c r="D304">
        <v>387</v>
      </c>
      <c r="E304">
        <f t="shared" si="54"/>
        <v>0.38700000000000001</v>
      </c>
      <c r="F304">
        <v>0.12826000000000001</v>
      </c>
      <c r="G304">
        <f t="shared" si="55"/>
        <v>1.5800000000000258E-3</v>
      </c>
      <c r="H304">
        <f t="shared" si="56"/>
        <v>1.5800000000000258</v>
      </c>
      <c r="I304" s="7">
        <f t="shared" si="57"/>
        <v>4.0826873385013585</v>
      </c>
    </row>
    <row r="305" spans="1:9">
      <c r="A305" s="1">
        <v>10</v>
      </c>
      <c r="B305" t="s">
        <v>23</v>
      </c>
      <c r="C305">
        <v>0.12695999999999999</v>
      </c>
      <c r="D305">
        <v>383</v>
      </c>
      <c r="E305">
        <f t="shared" si="54"/>
        <v>0.38300000000000001</v>
      </c>
      <c r="F305">
        <v>0.12826000000000001</v>
      </c>
      <c r="G305">
        <f t="shared" si="55"/>
        <v>1.3000000000000234E-3</v>
      </c>
      <c r="H305">
        <f t="shared" si="56"/>
        <v>1.3000000000000234</v>
      </c>
      <c r="I305" s="7">
        <f t="shared" si="57"/>
        <v>3.3942558746736902</v>
      </c>
    </row>
    <row r="306" spans="1:9">
      <c r="A306" s="1">
        <v>11</v>
      </c>
      <c r="B306" t="s">
        <v>14</v>
      </c>
      <c r="C306">
        <v>0.12476</v>
      </c>
      <c r="D306">
        <v>325</v>
      </c>
      <c r="E306">
        <f t="shared" si="54"/>
        <v>0.32500000000000001</v>
      </c>
      <c r="F306">
        <v>0.12839</v>
      </c>
      <c r="G306">
        <f t="shared" si="55"/>
        <v>3.6300000000000082E-3</v>
      </c>
      <c r="H306">
        <f t="shared" si="56"/>
        <v>3.6300000000000083</v>
      </c>
      <c r="I306" s="7">
        <f t="shared" si="57"/>
        <v>11.169230769230795</v>
      </c>
    </row>
    <row r="307" spans="1:9">
      <c r="A307" s="1">
        <v>12</v>
      </c>
      <c r="B307" t="s">
        <v>15</v>
      </c>
      <c r="C307">
        <v>0.12512999999999999</v>
      </c>
      <c r="D307">
        <v>388</v>
      </c>
      <c r="E307">
        <f t="shared" si="54"/>
        <v>0.38800000000000001</v>
      </c>
      <c r="F307">
        <v>0.12886</v>
      </c>
      <c r="G307">
        <f t="shared" si="55"/>
        <v>3.7300000000000111E-3</v>
      </c>
      <c r="H307">
        <f t="shared" si="56"/>
        <v>3.7300000000000111</v>
      </c>
      <c r="I307" s="7">
        <f t="shared" si="57"/>
        <v>9.6134020618556981</v>
      </c>
    </row>
    <row r="308" spans="1:9">
      <c r="A308" s="1">
        <v>13</v>
      </c>
      <c r="B308" t="s">
        <v>16</v>
      </c>
      <c r="C308">
        <v>0.12723000000000001</v>
      </c>
      <c r="D308">
        <v>375</v>
      </c>
      <c r="E308">
        <f t="shared" si="54"/>
        <v>0.375</v>
      </c>
      <c r="F308">
        <v>0.12870000000000001</v>
      </c>
      <c r="G308">
        <f t="shared" si="55"/>
        <v>1.4699999999999991E-3</v>
      </c>
      <c r="H308">
        <f t="shared" si="56"/>
        <v>1.4699999999999991</v>
      </c>
      <c r="I308" s="7">
        <f t="shared" si="57"/>
        <v>3.9199999999999977</v>
      </c>
    </row>
    <row r="309" spans="1:9">
      <c r="A309" s="1">
        <v>14</v>
      </c>
      <c r="B309" t="s">
        <v>17</v>
      </c>
      <c r="E309">
        <f t="shared" si="54"/>
        <v>0</v>
      </c>
      <c r="G309">
        <f t="shared" si="55"/>
        <v>0</v>
      </c>
      <c r="H309">
        <f t="shared" si="56"/>
        <v>0</v>
      </c>
      <c r="I309" s="7"/>
    </row>
    <row r="310" spans="1:9">
      <c r="A310" s="1">
        <v>15</v>
      </c>
      <c r="B310" t="s">
        <v>18</v>
      </c>
      <c r="E310">
        <f t="shared" si="54"/>
        <v>0</v>
      </c>
      <c r="G310">
        <f t="shared" si="55"/>
        <v>0</v>
      </c>
      <c r="H310">
        <f t="shared" si="56"/>
        <v>0</v>
      </c>
      <c r="I310" s="7"/>
    </row>
    <row r="311" spans="1:9">
      <c r="B311" t="s">
        <v>35</v>
      </c>
      <c r="C311">
        <v>0.12942000000000001</v>
      </c>
      <c r="D311">
        <v>400</v>
      </c>
      <c r="E311">
        <f t="shared" si="54"/>
        <v>0.4</v>
      </c>
      <c r="F311">
        <v>0.13023999999999999</v>
      </c>
      <c r="G311">
        <f t="shared" si="55"/>
        <v>8.1999999999998741E-4</v>
      </c>
      <c r="H311">
        <f t="shared" si="56"/>
        <v>0.81999999999998741</v>
      </c>
      <c r="I311" s="7">
        <f>H311/E311</f>
        <v>2.0499999999999683</v>
      </c>
    </row>
    <row r="312" spans="1:9">
      <c r="B312" t="s">
        <v>73</v>
      </c>
      <c r="E312">
        <f t="shared" si="54"/>
        <v>0</v>
      </c>
      <c r="G312">
        <f t="shared" si="55"/>
        <v>0</v>
      </c>
      <c r="H312">
        <f t="shared" si="56"/>
        <v>0</v>
      </c>
      <c r="I312" s="7"/>
    </row>
    <row r="313" spans="1:9">
      <c r="B313" t="s">
        <v>74</v>
      </c>
      <c r="E313">
        <f t="shared" si="54"/>
        <v>0</v>
      </c>
      <c r="G313">
        <f t="shared" si="55"/>
        <v>0</v>
      </c>
      <c r="H313">
        <f t="shared" si="56"/>
        <v>0</v>
      </c>
      <c r="I313" s="7"/>
    </row>
    <row r="314" spans="1:9">
      <c r="B314" t="s">
        <v>75</v>
      </c>
      <c r="E314">
        <f t="shared" si="54"/>
        <v>0</v>
      </c>
      <c r="G314">
        <f t="shared" si="55"/>
        <v>0</v>
      </c>
      <c r="H314">
        <f t="shared" si="56"/>
        <v>0</v>
      </c>
      <c r="I314" s="7"/>
    </row>
    <row r="316" spans="1:9">
      <c r="A316" s="17">
        <v>38389</v>
      </c>
      <c r="B316" t="s">
        <v>56</v>
      </c>
    </row>
    <row r="317" spans="1:9">
      <c r="A317" s="2" t="s">
        <v>19</v>
      </c>
      <c r="B317" s="2" t="s">
        <v>20</v>
      </c>
      <c r="C317" s="2" t="s">
        <v>30</v>
      </c>
      <c r="D317" s="2" t="s">
        <v>34</v>
      </c>
      <c r="E317" s="2" t="s">
        <v>36</v>
      </c>
      <c r="F317" s="2" t="s">
        <v>31</v>
      </c>
      <c r="G317" s="2" t="s">
        <v>44</v>
      </c>
      <c r="H317" s="2" t="s">
        <v>45</v>
      </c>
      <c r="I317" s="2" t="s">
        <v>33</v>
      </c>
    </row>
    <row r="318" spans="1:9">
      <c r="A318" s="1">
        <v>1</v>
      </c>
      <c r="B318" t="s">
        <v>3</v>
      </c>
      <c r="C318" s="29">
        <v>0.12687999999999999</v>
      </c>
      <c r="D318">
        <v>390</v>
      </c>
      <c r="E318">
        <f t="shared" ref="E318:E336" si="58">D318/1000</f>
        <v>0.39</v>
      </c>
      <c r="F318">
        <v>0.12812999999999999</v>
      </c>
      <c r="G318">
        <f t="shared" ref="G318:G336" si="59">F318-C318</f>
        <v>1.2500000000000011E-3</v>
      </c>
      <c r="H318">
        <f t="shared" ref="H318:H336" si="60">G318*1000</f>
        <v>1.2500000000000011</v>
      </c>
      <c r="I318" s="7">
        <f t="shared" ref="I318:I330" si="61">H318/E318</f>
        <v>3.205128205128208</v>
      </c>
    </row>
    <row r="319" spans="1:9">
      <c r="A319" s="1">
        <v>2</v>
      </c>
      <c r="B319" t="s">
        <v>4</v>
      </c>
      <c r="C319" s="29">
        <v>0.12603</v>
      </c>
      <c r="D319">
        <v>405</v>
      </c>
      <c r="E319">
        <f t="shared" si="58"/>
        <v>0.40500000000000003</v>
      </c>
      <c r="F319">
        <v>0.12694</v>
      </c>
      <c r="G319">
        <f t="shared" si="59"/>
        <v>9.0999999999999415E-4</v>
      </c>
      <c r="H319">
        <f t="shared" si="60"/>
        <v>0.90999999999999415</v>
      </c>
      <c r="I319" s="7">
        <f t="shared" si="61"/>
        <v>2.2469135802468991</v>
      </c>
    </row>
    <row r="320" spans="1:9">
      <c r="A320">
        <v>3</v>
      </c>
      <c r="B320" t="s">
        <v>10</v>
      </c>
      <c r="C320" s="29">
        <v>0.13089999999999999</v>
      </c>
      <c r="D320">
        <v>410</v>
      </c>
      <c r="E320">
        <f t="shared" si="58"/>
        <v>0.41</v>
      </c>
      <c r="F320">
        <v>0.13202</v>
      </c>
      <c r="G320">
        <f t="shared" si="59"/>
        <v>1.1200000000000099E-3</v>
      </c>
      <c r="H320">
        <f t="shared" si="60"/>
        <v>1.1200000000000099</v>
      </c>
      <c r="I320" s="7">
        <f t="shared" si="61"/>
        <v>2.7317073170731949</v>
      </c>
    </row>
    <row r="321" spans="1:9">
      <c r="A321" s="1">
        <v>4</v>
      </c>
      <c r="B321" t="s">
        <v>8</v>
      </c>
      <c r="C321" s="29">
        <v>0.12822</v>
      </c>
      <c r="D321">
        <v>340</v>
      </c>
      <c r="E321">
        <f t="shared" si="58"/>
        <v>0.34</v>
      </c>
      <c r="F321">
        <v>0.1288</v>
      </c>
      <c r="G321">
        <f t="shared" si="59"/>
        <v>5.7999999999999718E-4</v>
      </c>
      <c r="H321">
        <f t="shared" si="60"/>
        <v>0.57999999999999718</v>
      </c>
      <c r="I321" s="7">
        <f t="shared" si="61"/>
        <v>1.705882352941168</v>
      </c>
    </row>
    <row r="322" spans="1:9">
      <c r="A322" s="1">
        <v>5</v>
      </c>
      <c r="B322" t="s">
        <v>6</v>
      </c>
      <c r="C322" s="29">
        <v>0.12773000000000001</v>
      </c>
      <c r="D322">
        <v>411</v>
      </c>
      <c r="E322">
        <f t="shared" si="58"/>
        <v>0.41099999999999998</v>
      </c>
      <c r="F322">
        <v>0.13003999999999999</v>
      </c>
      <c r="G322">
        <f t="shared" si="59"/>
        <v>2.3099999999999787E-3</v>
      </c>
      <c r="H322">
        <f t="shared" si="60"/>
        <v>2.3099999999999787</v>
      </c>
      <c r="I322" s="7">
        <f t="shared" si="61"/>
        <v>5.6204379562043281</v>
      </c>
    </row>
    <row r="323" spans="1:9">
      <c r="A323" s="1">
        <v>6</v>
      </c>
      <c r="B323" t="s">
        <v>21</v>
      </c>
      <c r="C323" s="29">
        <v>0.12589</v>
      </c>
      <c r="D323">
        <v>307</v>
      </c>
      <c r="E323">
        <f t="shared" si="58"/>
        <v>0.307</v>
      </c>
      <c r="F323">
        <v>0.12676999999999999</v>
      </c>
      <c r="G323">
        <f t="shared" si="59"/>
        <v>8.799999999999919E-4</v>
      </c>
      <c r="H323">
        <f t="shared" si="60"/>
        <v>0.8799999999999919</v>
      </c>
      <c r="I323" s="7">
        <f t="shared" si="61"/>
        <v>2.8664495114006252</v>
      </c>
    </row>
    <row r="324" spans="1:9">
      <c r="A324" s="1">
        <v>7</v>
      </c>
      <c r="B324" t="s">
        <v>22</v>
      </c>
      <c r="C324" s="29">
        <v>0.12323000000000001</v>
      </c>
      <c r="D324">
        <v>368</v>
      </c>
      <c r="E324">
        <f t="shared" si="58"/>
        <v>0.36799999999999999</v>
      </c>
      <c r="F324">
        <v>0.1246</v>
      </c>
      <c r="G324">
        <f t="shared" si="59"/>
        <v>1.3699999999999962E-3</v>
      </c>
      <c r="H324">
        <f t="shared" si="60"/>
        <v>1.3699999999999961</v>
      </c>
      <c r="I324" s="7">
        <f t="shared" si="61"/>
        <v>3.7228260869565113</v>
      </c>
    </row>
    <row r="325" spans="1:9">
      <c r="A325" s="1">
        <v>8</v>
      </c>
      <c r="B325" t="s">
        <v>7</v>
      </c>
      <c r="C325" s="29">
        <v>0.12564</v>
      </c>
      <c r="D325">
        <v>409</v>
      </c>
      <c r="E325">
        <f t="shared" si="58"/>
        <v>0.40899999999999997</v>
      </c>
      <c r="F325">
        <v>0.12764</v>
      </c>
      <c r="G325">
        <f t="shared" si="59"/>
        <v>2.0000000000000018E-3</v>
      </c>
      <c r="H325">
        <f t="shared" si="60"/>
        <v>2.0000000000000018</v>
      </c>
      <c r="I325" s="7">
        <f t="shared" si="61"/>
        <v>4.8899755501222542</v>
      </c>
    </row>
    <row r="326" spans="1:9">
      <c r="A326" s="1">
        <v>9</v>
      </c>
      <c r="B326" t="s">
        <v>9</v>
      </c>
      <c r="C326" s="29">
        <v>0.12274</v>
      </c>
      <c r="D326">
        <v>283</v>
      </c>
      <c r="E326">
        <f t="shared" si="58"/>
        <v>0.28299999999999997</v>
      </c>
      <c r="F326">
        <v>0.12330000000000001</v>
      </c>
      <c r="G326">
        <f t="shared" si="59"/>
        <v>5.6000000000000494E-4</v>
      </c>
      <c r="H326">
        <f t="shared" si="60"/>
        <v>0.56000000000000494</v>
      </c>
      <c r="I326" s="7">
        <f t="shared" si="61"/>
        <v>1.9787985865724558</v>
      </c>
    </row>
    <row r="327" spans="1:9">
      <c r="A327" s="1">
        <v>10</v>
      </c>
      <c r="B327" t="s">
        <v>23</v>
      </c>
      <c r="C327" s="29">
        <v>0.12411999999999999</v>
      </c>
      <c r="D327">
        <v>430</v>
      </c>
      <c r="E327">
        <f t="shared" si="58"/>
        <v>0.43</v>
      </c>
      <c r="F327">
        <v>0.12515999999999999</v>
      </c>
      <c r="G327">
        <f t="shared" si="59"/>
        <v>1.0399999999999993E-3</v>
      </c>
      <c r="H327">
        <f t="shared" si="60"/>
        <v>1.0399999999999991</v>
      </c>
      <c r="I327" s="7">
        <f t="shared" si="61"/>
        <v>2.4186046511627888</v>
      </c>
    </row>
    <row r="328" spans="1:9">
      <c r="A328" s="1">
        <v>11</v>
      </c>
      <c r="B328" t="s">
        <v>14</v>
      </c>
      <c r="C328" s="29">
        <v>0.12361999999999999</v>
      </c>
      <c r="D328">
        <v>355</v>
      </c>
      <c r="E328">
        <f t="shared" si="58"/>
        <v>0.35499999999999998</v>
      </c>
      <c r="F328">
        <v>0.12456</v>
      </c>
      <c r="G328">
        <f t="shared" si="59"/>
        <v>9.4000000000001027E-4</v>
      </c>
      <c r="H328">
        <f t="shared" si="60"/>
        <v>0.94000000000001027</v>
      </c>
      <c r="I328" s="7">
        <f t="shared" si="61"/>
        <v>2.6478873239436909</v>
      </c>
    </row>
    <row r="329" spans="1:9">
      <c r="A329" s="1">
        <v>12</v>
      </c>
      <c r="B329" t="s">
        <v>15</v>
      </c>
      <c r="C329" s="29">
        <v>0.12820000000000001</v>
      </c>
      <c r="D329">
        <v>383</v>
      </c>
      <c r="E329">
        <f t="shared" si="58"/>
        <v>0.38300000000000001</v>
      </c>
      <c r="F329">
        <v>0.13055</v>
      </c>
      <c r="G329">
        <f t="shared" si="59"/>
        <v>2.349999999999991E-3</v>
      </c>
      <c r="H329">
        <f t="shared" si="60"/>
        <v>2.3499999999999908</v>
      </c>
      <c r="I329" s="7">
        <f t="shared" si="61"/>
        <v>6.1357702349869205</v>
      </c>
    </row>
    <row r="330" spans="1:9">
      <c r="A330" s="1">
        <v>13</v>
      </c>
      <c r="B330" t="s">
        <v>16</v>
      </c>
      <c r="C330" s="29">
        <v>0.12453</v>
      </c>
      <c r="D330">
        <v>350</v>
      </c>
      <c r="E330">
        <f t="shared" si="58"/>
        <v>0.35</v>
      </c>
      <c r="F330">
        <v>0.12515000000000001</v>
      </c>
      <c r="G330">
        <f t="shared" si="59"/>
        <v>6.2000000000000943E-4</v>
      </c>
      <c r="H330">
        <f t="shared" si="60"/>
        <v>0.62000000000000943</v>
      </c>
      <c r="I330" s="7">
        <f t="shared" si="61"/>
        <v>1.7714285714285984</v>
      </c>
    </row>
    <row r="331" spans="1:9">
      <c r="A331" s="1">
        <v>14</v>
      </c>
      <c r="B331" t="s">
        <v>17</v>
      </c>
      <c r="C331" s="29"/>
      <c r="E331">
        <f t="shared" si="58"/>
        <v>0</v>
      </c>
      <c r="G331">
        <f t="shared" si="59"/>
        <v>0</v>
      </c>
      <c r="H331">
        <f t="shared" si="60"/>
        <v>0</v>
      </c>
      <c r="I331" s="7"/>
    </row>
    <row r="332" spans="1:9">
      <c r="A332" s="1">
        <v>15</v>
      </c>
      <c r="B332" t="s">
        <v>18</v>
      </c>
      <c r="C332" s="29"/>
      <c r="E332">
        <f t="shared" si="58"/>
        <v>0</v>
      </c>
      <c r="G332">
        <f t="shared" si="59"/>
        <v>0</v>
      </c>
      <c r="H332">
        <f t="shared" si="60"/>
        <v>0</v>
      </c>
      <c r="I332" s="7"/>
    </row>
    <row r="333" spans="1:9">
      <c r="B333" t="s">
        <v>35</v>
      </c>
      <c r="C333" s="29">
        <v>0.12459000000000001</v>
      </c>
      <c r="D333">
        <v>382</v>
      </c>
      <c r="E333">
        <f t="shared" si="58"/>
        <v>0.38200000000000001</v>
      </c>
      <c r="F333">
        <v>0.12493</v>
      </c>
      <c r="G333">
        <f t="shared" si="59"/>
        <v>3.3999999999999309E-4</v>
      </c>
      <c r="H333">
        <f t="shared" si="60"/>
        <v>0.33999999999999309</v>
      </c>
      <c r="I333" s="7">
        <f>H333/E333</f>
        <v>0.89005235602092425</v>
      </c>
    </row>
    <row r="334" spans="1:9">
      <c r="B334" t="s">
        <v>73</v>
      </c>
      <c r="E334">
        <f t="shared" si="58"/>
        <v>0</v>
      </c>
      <c r="G334">
        <f t="shared" si="59"/>
        <v>0</v>
      </c>
      <c r="H334">
        <f t="shared" si="60"/>
        <v>0</v>
      </c>
      <c r="I334" s="7"/>
    </row>
    <row r="335" spans="1:9">
      <c r="B335" t="s">
        <v>74</v>
      </c>
      <c r="E335">
        <f t="shared" si="58"/>
        <v>0</v>
      </c>
      <c r="G335">
        <f t="shared" si="59"/>
        <v>0</v>
      </c>
      <c r="H335">
        <f t="shared" si="60"/>
        <v>0</v>
      </c>
      <c r="I335" s="7"/>
    </row>
    <row r="336" spans="1:9">
      <c r="B336" t="s">
        <v>75</v>
      </c>
      <c r="E336">
        <f t="shared" si="58"/>
        <v>0</v>
      </c>
      <c r="G336">
        <f t="shared" si="59"/>
        <v>0</v>
      </c>
      <c r="H336">
        <f t="shared" si="60"/>
        <v>0</v>
      </c>
      <c r="I336" s="7"/>
    </row>
    <row r="338" spans="1:9">
      <c r="A338" s="17">
        <v>38403</v>
      </c>
      <c r="B338" t="s">
        <v>56</v>
      </c>
    </row>
    <row r="339" spans="1:9">
      <c r="A339" s="2" t="s">
        <v>19</v>
      </c>
      <c r="B339" s="2" t="s">
        <v>20</v>
      </c>
      <c r="C339" s="2" t="s">
        <v>30</v>
      </c>
      <c r="D339" s="2" t="s">
        <v>34</v>
      </c>
      <c r="E339" s="2" t="s">
        <v>36</v>
      </c>
      <c r="F339" s="2" t="s">
        <v>31</v>
      </c>
      <c r="G339" s="2" t="s">
        <v>44</v>
      </c>
      <c r="H339" s="2" t="s">
        <v>45</v>
      </c>
      <c r="I339" s="2" t="s">
        <v>33</v>
      </c>
    </row>
    <row r="340" spans="1:9">
      <c r="A340" s="1">
        <v>1</v>
      </c>
      <c r="B340" t="s">
        <v>3</v>
      </c>
      <c r="C340" s="29">
        <v>0.12970000000000001</v>
      </c>
      <c r="D340">
        <v>373</v>
      </c>
      <c r="E340">
        <f t="shared" ref="E340:E358" si="62">D340/1000</f>
        <v>0.373</v>
      </c>
      <c r="F340">
        <v>0.13178999999999999</v>
      </c>
      <c r="G340">
        <f t="shared" ref="G340:G358" si="63">F340-C340</f>
        <v>2.0899999999999808E-3</v>
      </c>
      <c r="H340">
        <f t="shared" ref="H340:H358" si="64">G340*1000</f>
        <v>2.0899999999999808</v>
      </c>
      <c r="I340" s="7">
        <f t="shared" ref="I340:I352" si="65">H340/E340</f>
        <v>5.6032171581768919</v>
      </c>
    </row>
    <row r="341" spans="1:9">
      <c r="A341" s="1">
        <v>2</v>
      </c>
      <c r="B341" t="s">
        <v>4</v>
      </c>
      <c r="C341" s="29">
        <v>0.13009999999999999</v>
      </c>
      <c r="D341">
        <v>310</v>
      </c>
      <c r="E341">
        <f t="shared" si="62"/>
        <v>0.31</v>
      </c>
      <c r="F341">
        <v>0.13084000000000001</v>
      </c>
      <c r="G341">
        <f t="shared" si="63"/>
        <v>7.4000000000001842E-4</v>
      </c>
      <c r="H341">
        <f t="shared" si="64"/>
        <v>0.74000000000001842</v>
      </c>
      <c r="I341" s="7">
        <f t="shared" si="65"/>
        <v>2.387096774193608</v>
      </c>
    </row>
    <row r="342" spans="1:9">
      <c r="A342">
        <v>3</v>
      </c>
      <c r="B342" t="s">
        <v>10</v>
      </c>
      <c r="C342" s="29">
        <v>0.12787000000000001</v>
      </c>
      <c r="D342">
        <v>372</v>
      </c>
      <c r="E342">
        <f t="shared" si="62"/>
        <v>0.372</v>
      </c>
      <c r="F342">
        <v>0.13114000000000001</v>
      </c>
      <c r="G342">
        <f t="shared" si="63"/>
        <v>3.2699999999999951E-3</v>
      </c>
      <c r="H342">
        <f t="shared" si="64"/>
        <v>3.2699999999999951</v>
      </c>
      <c r="I342" s="7">
        <f t="shared" si="65"/>
        <v>8.7903225806451477</v>
      </c>
    </row>
    <row r="343" spans="1:9">
      <c r="A343" s="1">
        <v>4</v>
      </c>
      <c r="B343" t="s">
        <v>8</v>
      </c>
      <c r="C343" s="29">
        <v>0.13253999999999999</v>
      </c>
      <c r="D343">
        <v>421</v>
      </c>
      <c r="E343">
        <f t="shared" si="62"/>
        <v>0.42099999999999999</v>
      </c>
      <c r="F343">
        <v>0.13314999999999999</v>
      </c>
      <c r="G343">
        <f t="shared" si="63"/>
        <v>6.0999999999999943E-4</v>
      </c>
      <c r="H343">
        <f t="shared" si="64"/>
        <v>0.60999999999999943</v>
      </c>
      <c r="I343" s="7">
        <f t="shared" si="65"/>
        <v>1.4489311163895473</v>
      </c>
    </row>
    <row r="344" spans="1:9">
      <c r="A344" s="1">
        <v>5</v>
      </c>
      <c r="B344" t="s">
        <v>6</v>
      </c>
      <c r="C344" s="29">
        <v>0.13225999999999999</v>
      </c>
      <c r="D344">
        <v>414</v>
      </c>
      <c r="E344">
        <f t="shared" si="62"/>
        <v>0.41399999999999998</v>
      </c>
      <c r="F344">
        <v>0.13272</v>
      </c>
      <c r="G344">
        <f t="shared" si="63"/>
        <v>4.6000000000001595E-4</v>
      </c>
      <c r="H344">
        <f t="shared" si="64"/>
        <v>0.46000000000001595</v>
      </c>
      <c r="I344" s="7">
        <f t="shared" si="65"/>
        <v>1.1111111111111498</v>
      </c>
    </row>
    <row r="345" spans="1:9">
      <c r="A345" s="1">
        <v>6</v>
      </c>
      <c r="B345" t="s">
        <v>21</v>
      </c>
      <c r="C345" s="29">
        <v>0.12901000000000001</v>
      </c>
      <c r="D345">
        <v>410</v>
      </c>
      <c r="E345">
        <f t="shared" si="62"/>
        <v>0.41</v>
      </c>
      <c r="F345">
        <v>0.12984999999999999</v>
      </c>
      <c r="G345">
        <f t="shared" si="63"/>
        <v>8.3999999999997965E-4</v>
      </c>
      <c r="H345">
        <f t="shared" si="64"/>
        <v>0.83999999999997965</v>
      </c>
      <c r="I345" s="7">
        <f t="shared" si="65"/>
        <v>2.0487804878048284</v>
      </c>
    </row>
    <row r="346" spans="1:9">
      <c r="A346" s="1">
        <v>7</v>
      </c>
      <c r="B346" t="s">
        <v>22</v>
      </c>
      <c r="C346" s="29">
        <v>0.13153999999999999</v>
      </c>
      <c r="D346">
        <v>402</v>
      </c>
      <c r="E346">
        <f t="shared" si="62"/>
        <v>0.40200000000000002</v>
      </c>
      <c r="F346">
        <v>0.13220000000000001</v>
      </c>
      <c r="G346">
        <f t="shared" si="63"/>
        <v>6.6000000000002168E-4</v>
      </c>
      <c r="H346">
        <f t="shared" si="64"/>
        <v>0.66000000000002168</v>
      </c>
      <c r="I346" s="7">
        <f t="shared" si="65"/>
        <v>1.6417910447761732</v>
      </c>
    </row>
    <row r="347" spans="1:9">
      <c r="A347" s="1">
        <v>8</v>
      </c>
      <c r="B347" t="s">
        <v>7</v>
      </c>
      <c r="C347" s="29">
        <v>0.13039000000000001</v>
      </c>
      <c r="D347">
        <v>410</v>
      </c>
      <c r="E347">
        <f t="shared" si="62"/>
        <v>0.41</v>
      </c>
      <c r="F347">
        <v>0.13228999999999999</v>
      </c>
      <c r="G347">
        <f t="shared" si="63"/>
        <v>1.899999999999985E-3</v>
      </c>
      <c r="H347">
        <f t="shared" si="64"/>
        <v>1.899999999999985</v>
      </c>
      <c r="I347" s="7">
        <f t="shared" si="65"/>
        <v>4.6341463414633788</v>
      </c>
    </row>
    <row r="348" spans="1:9">
      <c r="A348" s="1">
        <v>9</v>
      </c>
      <c r="B348" t="s">
        <v>9</v>
      </c>
      <c r="C348" s="29">
        <v>0.1308</v>
      </c>
      <c r="D348">
        <v>375</v>
      </c>
      <c r="E348">
        <f t="shared" si="62"/>
        <v>0.375</v>
      </c>
      <c r="F348">
        <v>0.13547999999999999</v>
      </c>
      <c r="G348">
        <f t="shared" si="63"/>
        <v>4.6799999999999897E-3</v>
      </c>
      <c r="H348">
        <f t="shared" si="64"/>
        <v>4.6799999999999899</v>
      </c>
      <c r="I348" s="7">
        <f t="shared" si="65"/>
        <v>12.479999999999974</v>
      </c>
    </row>
    <row r="349" spans="1:9">
      <c r="A349" s="1">
        <v>10</v>
      </c>
      <c r="B349" t="s">
        <v>23</v>
      </c>
      <c r="C349" s="29">
        <v>0.12928000000000001</v>
      </c>
      <c r="D349">
        <v>423</v>
      </c>
      <c r="E349">
        <f t="shared" si="62"/>
        <v>0.42299999999999999</v>
      </c>
      <c r="F349">
        <v>0.13069</v>
      </c>
      <c r="G349">
        <f t="shared" si="63"/>
        <v>1.4099999999999946E-3</v>
      </c>
      <c r="H349">
        <f t="shared" si="64"/>
        <v>1.4099999999999946</v>
      </c>
      <c r="I349" s="7">
        <f t="shared" si="65"/>
        <v>3.3333333333333206</v>
      </c>
    </row>
    <row r="350" spans="1:9">
      <c r="A350" s="1">
        <v>11</v>
      </c>
      <c r="B350" t="s">
        <v>14</v>
      </c>
      <c r="I350" s="7"/>
    </row>
    <row r="351" spans="1:9">
      <c r="A351" s="1">
        <v>12</v>
      </c>
      <c r="B351" t="s">
        <v>15</v>
      </c>
      <c r="C351" s="29">
        <v>0.12795000000000001</v>
      </c>
      <c r="D351">
        <v>377</v>
      </c>
      <c r="E351">
        <f t="shared" si="62"/>
        <v>0.377</v>
      </c>
      <c r="F351">
        <v>0.13416</v>
      </c>
      <c r="G351" s="29">
        <f>F351-C351</f>
        <v>6.2099999999999933E-3</v>
      </c>
      <c r="H351">
        <f t="shared" si="64"/>
        <v>6.2099999999999937</v>
      </c>
      <c r="I351" s="7">
        <f t="shared" si="65"/>
        <v>16.472148541114041</v>
      </c>
    </row>
    <row r="352" spans="1:9">
      <c r="A352" s="1">
        <v>13</v>
      </c>
      <c r="B352" t="s">
        <v>16</v>
      </c>
      <c r="C352" s="29">
        <v>0.12851000000000001</v>
      </c>
      <c r="D352">
        <v>320</v>
      </c>
      <c r="E352">
        <f t="shared" si="62"/>
        <v>0.32</v>
      </c>
      <c r="F352">
        <v>0.12936</v>
      </c>
      <c r="G352" s="29">
        <f>F352-C352</f>
        <v>8.4999999999998965E-4</v>
      </c>
      <c r="H352">
        <f t="shared" si="64"/>
        <v>0.84999999999998965</v>
      </c>
      <c r="I352" s="7">
        <f t="shared" si="65"/>
        <v>2.6562499999999676</v>
      </c>
    </row>
    <row r="353" spans="1:9">
      <c r="A353" s="1">
        <v>14</v>
      </c>
      <c r="B353" t="s">
        <v>17</v>
      </c>
      <c r="C353" s="29"/>
      <c r="E353">
        <f t="shared" si="62"/>
        <v>0</v>
      </c>
      <c r="G353" s="29"/>
      <c r="H353">
        <f t="shared" si="64"/>
        <v>0</v>
      </c>
      <c r="I353" s="7"/>
    </row>
    <row r="354" spans="1:9">
      <c r="A354" s="1">
        <v>15</v>
      </c>
      <c r="B354" t="s">
        <v>18</v>
      </c>
      <c r="C354" s="29"/>
      <c r="E354">
        <f t="shared" si="62"/>
        <v>0</v>
      </c>
      <c r="G354" s="29"/>
      <c r="H354">
        <f t="shared" si="64"/>
        <v>0</v>
      </c>
      <c r="I354" s="7"/>
    </row>
    <row r="355" spans="1:9">
      <c r="B355" t="s">
        <v>35</v>
      </c>
      <c r="C355" s="29">
        <v>0.12834000000000001</v>
      </c>
      <c r="D355">
        <v>405</v>
      </c>
      <c r="E355">
        <f t="shared" si="62"/>
        <v>0.40500000000000003</v>
      </c>
      <c r="F355">
        <v>0.12864</v>
      </c>
      <c r="G355" s="29">
        <f>F355-C355</f>
        <v>2.9999999999999472E-4</v>
      </c>
      <c r="H355">
        <f t="shared" si="64"/>
        <v>0.29999999999999472</v>
      </c>
      <c r="I355" s="7">
        <f>H355/E355</f>
        <v>0.7407407407407276</v>
      </c>
    </row>
    <row r="356" spans="1:9">
      <c r="B356" t="s">
        <v>73</v>
      </c>
      <c r="E356">
        <f t="shared" si="62"/>
        <v>0</v>
      </c>
      <c r="G356">
        <f t="shared" si="63"/>
        <v>0</v>
      </c>
      <c r="H356">
        <f t="shared" si="64"/>
        <v>0</v>
      </c>
      <c r="I356" s="7"/>
    </row>
    <row r="357" spans="1:9">
      <c r="B357" t="s">
        <v>74</v>
      </c>
      <c r="E357">
        <f t="shared" si="62"/>
        <v>0</v>
      </c>
      <c r="G357">
        <f t="shared" si="63"/>
        <v>0</v>
      </c>
      <c r="H357">
        <f t="shared" si="64"/>
        <v>0</v>
      </c>
      <c r="I357" s="7"/>
    </row>
    <row r="358" spans="1:9">
      <c r="B358" t="s">
        <v>75</v>
      </c>
      <c r="E358">
        <f t="shared" si="62"/>
        <v>0</v>
      </c>
      <c r="G358">
        <f t="shared" si="63"/>
        <v>0</v>
      </c>
      <c r="H358">
        <f t="shared" si="64"/>
        <v>0</v>
      </c>
      <c r="I358" s="7"/>
    </row>
    <row r="360" spans="1:9">
      <c r="A360" s="17">
        <v>38513</v>
      </c>
      <c r="B360" t="s">
        <v>56</v>
      </c>
    </row>
    <row r="361" spans="1:9">
      <c r="A361" s="2" t="s">
        <v>19</v>
      </c>
      <c r="B361" s="2" t="s">
        <v>20</v>
      </c>
      <c r="C361" s="2" t="s">
        <v>30</v>
      </c>
      <c r="D361" s="2" t="s">
        <v>34</v>
      </c>
      <c r="E361" s="2" t="s">
        <v>36</v>
      </c>
      <c r="F361" s="2" t="s">
        <v>31</v>
      </c>
      <c r="G361" s="2" t="s">
        <v>44</v>
      </c>
      <c r="H361" s="2" t="s">
        <v>45</v>
      </c>
      <c r="I361" s="2" t="s">
        <v>33</v>
      </c>
    </row>
    <row r="362" spans="1:9">
      <c r="A362" s="1">
        <v>1</v>
      </c>
      <c r="B362" t="s">
        <v>3</v>
      </c>
      <c r="C362" s="29">
        <v>0.13084999999999999</v>
      </c>
      <c r="D362">
        <v>368</v>
      </c>
      <c r="E362">
        <f t="shared" ref="E362:E380" si="66">D362/1000</f>
        <v>0.36799999999999999</v>
      </c>
      <c r="F362">
        <v>0.13119</v>
      </c>
      <c r="G362">
        <f t="shared" ref="G362:G372" si="67">F362-C362</f>
        <v>3.4000000000000696E-4</v>
      </c>
      <c r="H362">
        <f t="shared" ref="H362:H380" si="68">G362*1000</f>
        <v>0.34000000000000696</v>
      </c>
      <c r="I362" s="7">
        <f t="shared" ref="I362:I372" si="69">H362/E362</f>
        <v>0.92391304347827985</v>
      </c>
    </row>
    <row r="363" spans="1:9">
      <c r="A363" s="1">
        <v>2</v>
      </c>
      <c r="B363" t="s">
        <v>4</v>
      </c>
      <c r="C363" s="29">
        <v>0.13174</v>
      </c>
      <c r="D363">
        <v>397</v>
      </c>
      <c r="E363">
        <f t="shared" si="66"/>
        <v>0.39700000000000002</v>
      </c>
      <c r="F363">
        <v>0.13242000000000001</v>
      </c>
      <c r="G363">
        <f t="shared" si="67"/>
        <v>6.8000000000001393E-4</v>
      </c>
      <c r="H363">
        <f t="shared" si="68"/>
        <v>0.68000000000001393</v>
      </c>
      <c r="I363" s="7">
        <f t="shared" si="69"/>
        <v>1.7128463476070879</v>
      </c>
    </row>
    <row r="364" spans="1:9">
      <c r="A364">
        <v>3</v>
      </c>
      <c r="B364" t="s">
        <v>10</v>
      </c>
      <c r="C364" s="29">
        <v>0.12970999999999999</v>
      </c>
      <c r="D364">
        <v>400</v>
      </c>
      <c r="E364">
        <f t="shared" si="66"/>
        <v>0.4</v>
      </c>
      <c r="F364">
        <v>0.13203999999999999</v>
      </c>
      <c r="G364">
        <f t="shared" si="67"/>
        <v>2.3299999999999987E-3</v>
      </c>
      <c r="H364">
        <f t="shared" si="68"/>
        <v>2.3299999999999987</v>
      </c>
      <c r="I364" s="7">
        <f t="shared" si="69"/>
        <v>5.8249999999999966</v>
      </c>
    </row>
    <row r="365" spans="1:9">
      <c r="A365" s="1">
        <v>4</v>
      </c>
      <c r="B365" t="s">
        <v>8</v>
      </c>
      <c r="C365" s="29">
        <v>0.13231999999999999</v>
      </c>
      <c r="D365">
        <v>353</v>
      </c>
      <c r="E365">
        <f t="shared" si="66"/>
        <v>0.35299999999999998</v>
      </c>
      <c r="F365">
        <v>0.13400000000000001</v>
      </c>
      <c r="G365">
        <f t="shared" si="67"/>
        <v>1.6800000000000148E-3</v>
      </c>
      <c r="H365">
        <f t="shared" si="68"/>
        <v>1.6800000000000148</v>
      </c>
      <c r="I365" s="7">
        <f t="shared" si="69"/>
        <v>4.7592067988668978</v>
      </c>
    </row>
    <row r="366" spans="1:9">
      <c r="A366" s="1">
        <v>5</v>
      </c>
      <c r="B366" t="s">
        <v>6</v>
      </c>
      <c r="C366" s="29">
        <v>0.13252</v>
      </c>
      <c r="D366">
        <v>408</v>
      </c>
      <c r="E366">
        <f t="shared" si="66"/>
        <v>0.40799999999999997</v>
      </c>
      <c r="F366">
        <v>0.13350999999999999</v>
      </c>
      <c r="G366">
        <f t="shared" si="67"/>
        <v>9.8999999999999089E-4</v>
      </c>
      <c r="H366">
        <f t="shared" si="68"/>
        <v>0.98999999999999089</v>
      </c>
      <c r="I366" s="7">
        <f t="shared" si="69"/>
        <v>2.4264705882352717</v>
      </c>
    </row>
    <row r="367" spans="1:9">
      <c r="A367" s="1">
        <v>6</v>
      </c>
      <c r="B367" t="s">
        <v>21</v>
      </c>
      <c r="C367" s="29">
        <v>0.13214999999999999</v>
      </c>
      <c r="D367">
        <v>398</v>
      </c>
      <c r="E367">
        <f t="shared" si="66"/>
        <v>0.39800000000000002</v>
      </c>
      <c r="F367">
        <v>0.13533000000000001</v>
      </c>
      <c r="G367">
        <f t="shared" si="67"/>
        <v>3.1800000000000161E-3</v>
      </c>
      <c r="H367">
        <f t="shared" si="68"/>
        <v>3.1800000000000161</v>
      </c>
      <c r="I367" s="7">
        <f t="shared" si="69"/>
        <v>7.9899497487437587</v>
      </c>
    </row>
    <row r="368" spans="1:9">
      <c r="A368" s="1">
        <v>7</v>
      </c>
      <c r="B368" t="s">
        <v>22</v>
      </c>
      <c r="C368" s="29">
        <v>0.13133</v>
      </c>
      <c r="D368">
        <v>406</v>
      </c>
      <c r="E368">
        <f t="shared" si="66"/>
        <v>0.40600000000000003</v>
      </c>
      <c r="F368">
        <v>0.13186999999999999</v>
      </c>
      <c r="G368">
        <f t="shared" si="67"/>
        <v>5.3999999999998494E-4</v>
      </c>
      <c r="H368">
        <f t="shared" si="68"/>
        <v>0.53999999999998494</v>
      </c>
      <c r="I368" s="7">
        <f t="shared" si="69"/>
        <v>1.3300492610837067</v>
      </c>
    </row>
    <row r="369" spans="1:9">
      <c r="A369" s="1">
        <v>8</v>
      </c>
      <c r="B369" t="s">
        <v>7</v>
      </c>
      <c r="C369" s="29">
        <v>0.12828000000000001</v>
      </c>
      <c r="D369">
        <v>407</v>
      </c>
      <c r="E369">
        <f t="shared" si="66"/>
        <v>0.40699999999999997</v>
      </c>
      <c r="F369">
        <v>0.13092000000000001</v>
      </c>
      <c r="G369">
        <f t="shared" si="67"/>
        <v>2.6400000000000035E-3</v>
      </c>
      <c r="H369">
        <f t="shared" si="68"/>
        <v>2.6400000000000032</v>
      </c>
      <c r="I369" s="7">
        <f t="shared" si="69"/>
        <v>6.4864864864864948</v>
      </c>
    </row>
    <row r="370" spans="1:9">
      <c r="A370" s="1">
        <v>9</v>
      </c>
      <c r="B370" t="s">
        <v>9</v>
      </c>
      <c r="C370" s="29">
        <v>0.12822</v>
      </c>
      <c r="D370">
        <v>343</v>
      </c>
      <c r="E370">
        <f t="shared" si="66"/>
        <v>0.34300000000000003</v>
      </c>
      <c r="F370">
        <v>0.12866</v>
      </c>
      <c r="G370">
        <f t="shared" si="67"/>
        <v>4.3999999999999595E-4</v>
      </c>
      <c r="H370">
        <f t="shared" si="68"/>
        <v>0.43999999999999595</v>
      </c>
      <c r="I370" s="7">
        <f t="shared" si="69"/>
        <v>1.28279883381923</v>
      </c>
    </row>
    <row r="371" spans="1:9">
      <c r="A371" s="1">
        <v>10</v>
      </c>
      <c r="B371" t="s">
        <v>23</v>
      </c>
      <c r="C371" s="29">
        <v>0.12856999999999999</v>
      </c>
      <c r="D371">
        <v>400</v>
      </c>
      <c r="E371">
        <f t="shared" si="66"/>
        <v>0.4</v>
      </c>
      <c r="F371">
        <v>0.12922</v>
      </c>
      <c r="G371">
        <f t="shared" si="67"/>
        <v>6.5000000000001168E-4</v>
      </c>
      <c r="H371">
        <f t="shared" si="68"/>
        <v>0.65000000000001168</v>
      </c>
      <c r="I371" s="7">
        <f t="shared" si="69"/>
        <v>1.6250000000000291</v>
      </c>
    </row>
    <row r="372" spans="1:9">
      <c r="A372" s="1">
        <v>11</v>
      </c>
      <c r="B372" t="s">
        <v>14</v>
      </c>
      <c r="C372" s="29">
        <v>0.12619</v>
      </c>
      <c r="D372">
        <v>408</v>
      </c>
      <c r="E372">
        <f t="shared" si="66"/>
        <v>0.40799999999999997</v>
      </c>
      <c r="F372">
        <v>0.12728</v>
      </c>
      <c r="G372">
        <f t="shared" si="67"/>
        <v>1.0900000000000076E-3</v>
      </c>
      <c r="H372">
        <f t="shared" si="68"/>
        <v>1.0900000000000076</v>
      </c>
      <c r="I372" s="7">
        <f t="shared" si="69"/>
        <v>2.6715686274509993</v>
      </c>
    </row>
    <row r="373" spans="1:9">
      <c r="A373" s="1">
        <v>12</v>
      </c>
      <c r="B373" t="s">
        <v>15</v>
      </c>
      <c r="C373" s="29">
        <v>0.12837999999999999</v>
      </c>
      <c r="D373">
        <v>406</v>
      </c>
      <c r="E373">
        <f t="shared" si="66"/>
        <v>0.40600000000000003</v>
      </c>
      <c r="F373">
        <v>0.13613</v>
      </c>
      <c r="G373" s="29">
        <f t="shared" ref="G373:G380" si="70">F373-C373</f>
        <v>7.7500000000000069E-3</v>
      </c>
      <c r="H373">
        <f t="shared" si="68"/>
        <v>7.7500000000000071</v>
      </c>
      <c r="I373" s="7">
        <f>H373/E373</f>
        <v>19.088669950738932</v>
      </c>
    </row>
    <row r="374" spans="1:9">
      <c r="A374" s="1">
        <v>13</v>
      </c>
      <c r="B374" t="s">
        <v>16</v>
      </c>
      <c r="C374" s="29">
        <v>0.12295</v>
      </c>
      <c r="D374">
        <v>396</v>
      </c>
      <c r="E374">
        <f t="shared" si="66"/>
        <v>0.39600000000000002</v>
      </c>
      <c r="F374">
        <v>0.12309</v>
      </c>
      <c r="G374" s="29">
        <f t="shared" si="70"/>
        <v>1.4000000000000123E-4</v>
      </c>
      <c r="H374">
        <f t="shared" si="68"/>
        <v>0.14000000000000123</v>
      </c>
      <c r="I374" s="7">
        <f>H374/E374</f>
        <v>0.35353535353535664</v>
      </c>
    </row>
    <row r="375" spans="1:9">
      <c r="A375" s="1">
        <v>14</v>
      </c>
      <c r="B375" t="s">
        <v>17</v>
      </c>
      <c r="C375" s="29">
        <v>0.12336</v>
      </c>
      <c r="D375">
        <v>405</v>
      </c>
      <c r="E375">
        <f t="shared" si="66"/>
        <v>0.40500000000000003</v>
      </c>
      <c r="F375">
        <v>0.12432</v>
      </c>
      <c r="G375" s="29">
        <f t="shared" si="70"/>
        <v>9.6000000000000252E-4</v>
      </c>
      <c r="H375">
        <f t="shared" si="68"/>
        <v>0.96000000000000252</v>
      </c>
      <c r="I375" s="7">
        <f>H375/E375</f>
        <v>2.3703703703703765</v>
      </c>
    </row>
    <row r="376" spans="1:9">
      <c r="A376" s="1">
        <v>15</v>
      </c>
      <c r="B376" t="s">
        <v>18</v>
      </c>
      <c r="C376" s="29">
        <v>0.12384000000000001</v>
      </c>
      <c r="D376">
        <v>275</v>
      </c>
      <c r="E376">
        <f t="shared" si="66"/>
        <v>0.27500000000000002</v>
      </c>
      <c r="F376">
        <v>0.12536</v>
      </c>
      <c r="G376" s="29">
        <f t="shared" si="70"/>
        <v>1.5199999999999936E-3</v>
      </c>
      <c r="H376">
        <f t="shared" si="68"/>
        <v>1.5199999999999936</v>
      </c>
      <c r="I376" s="7">
        <f>H376/E376</f>
        <v>5.5272727272727034</v>
      </c>
    </row>
    <row r="377" spans="1:9">
      <c r="B377" t="s">
        <v>35</v>
      </c>
      <c r="C377" s="29">
        <v>0.12485</v>
      </c>
      <c r="D377">
        <v>370</v>
      </c>
      <c r="E377">
        <f t="shared" si="66"/>
        <v>0.37</v>
      </c>
      <c r="F377">
        <v>0.12506999999999999</v>
      </c>
      <c r="G377" s="29">
        <f t="shared" si="70"/>
        <v>2.199999999999841E-4</v>
      </c>
      <c r="H377">
        <f t="shared" si="68"/>
        <v>0.2199999999999841</v>
      </c>
      <c r="I377" s="7">
        <f>H377/E377</f>
        <v>0.59459459459455166</v>
      </c>
    </row>
    <row r="378" spans="1:9">
      <c r="B378" t="s">
        <v>73</v>
      </c>
      <c r="E378">
        <f t="shared" si="66"/>
        <v>0</v>
      </c>
      <c r="G378">
        <f t="shared" si="70"/>
        <v>0</v>
      </c>
      <c r="H378">
        <f t="shared" si="68"/>
        <v>0</v>
      </c>
      <c r="I378" s="7"/>
    </row>
    <row r="379" spans="1:9">
      <c r="B379" t="s">
        <v>74</v>
      </c>
      <c r="E379">
        <f t="shared" si="66"/>
        <v>0</v>
      </c>
      <c r="G379">
        <f t="shared" si="70"/>
        <v>0</v>
      </c>
      <c r="H379">
        <f t="shared" si="68"/>
        <v>0</v>
      </c>
      <c r="I379" s="7"/>
    </row>
    <row r="380" spans="1:9">
      <c r="B380" t="s">
        <v>75</v>
      </c>
      <c r="E380">
        <f t="shared" si="66"/>
        <v>0</v>
      </c>
      <c r="G380">
        <f t="shared" si="70"/>
        <v>0</v>
      </c>
      <c r="H380">
        <f t="shared" si="68"/>
        <v>0</v>
      </c>
      <c r="I380" s="7"/>
    </row>
    <row r="382" spans="1:9">
      <c r="A382" s="17">
        <v>38609</v>
      </c>
      <c r="B382" t="s">
        <v>56</v>
      </c>
    </row>
    <row r="383" spans="1:9">
      <c r="A383" s="2" t="s">
        <v>19</v>
      </c>
      <c r="B383" s="2" t="s">
        <v>20</v>
      </c>
      <c r="C383" s="2" t="s">
        <v>30</v>
      </c>
      <c r="D383" s="2" t="s">
        <v>34</v>
      </c>
      <c r="E383" s="2" t="s">
        <v>36</v>
      </c>
      <c r="F383" s="2" t="s">
        <v>31</v>
      </c>
      <c r="G383" s="2" t="s">
        <v>44</v>
      </c>
      <c r="H383" s="2" t="s">
        <v>45</v>
      </c>
      <c r="I383" s="2" t="s">
        <v>33</v>
      </c>
    </row>
    <row r="384" spans="1:9">
      <c r="A384" s="1">
        <v>1</v>
      </c>
      <c r="B384" t="s">
        <v>3</v>
      </c>
      <c r="C384" s="29">
        <v>0.12778999999999999</v>
      </c>
      <c r="D384">
        <v>340</v>
      </c>
      <c r="E384">
        <f t="shared" ref="E384:E419" si="71">D384/1000</f>
        <v>0.34</v>
      </c>
      <c r="F384">
        <v>0.12831999999999999</v>
      </c>
      <c r="G384">
        <f t="shared" ref="G384:G394" si="72">F384-C384</f>
        <v>5.3000000000000269E-4</v>
      </c>
      <c r="H384">
        <f t="shared" ref="H384:H419" si="73">G384*1000</f>
        <v>0.53000000000000269</v>
      </c>
      <c r="I384" s="7">
        <f t="shared" ref="I384:I398" si="74">H384/E384</f>
        <v>1.5588235294117725</v>
      </c>
    </row>
    <row r="385" spans="1:9">
      <c r="A385" s="1">
        <v>2</v>
      </c>
      <c r="B385" t="s">
        <v>4</v>
      </c>
      <c r="C385" s="29">
        <v>0.12565999999999999</v>
      </c>
      <c r="D385">
        <v>397</v>
      </c>
      <c r="E385">
        <f t="shared" si="71"/>
        <v>0.39700000000000002</v>
      </c>
      <c r="F385">
        <v>0.12642</v>
      </c>
      <c r="G385">
        <f t="shared" si="72"/>
        <v>7.6000000000001067E-4</v>
      </c>
      <c r="H385">
        <f t="shared" si="73"/>
        <v>0.76000000000001067</v>
      </c>
      <c r="I385" s="7">
        <f t="shared" si="74"/>
        <v>1.9143576826196742</v>
      </c>
    </row>
    <row r="386" spans="1:9">
      <c r="A386">
        <v>3</v>
      </c>
      <c r="B386" t="s">
        <v>10</v>
      </c>
      <c r="C386" s="29">
        <v>0.12431</v>
      </c>
      <c r="D386">
        <v>407</v>
      </c>
      <c r="E386">
        <f t="shared" si="71"/>
        <v>0.40699999999999997</v>
      </c>
      <c r="F386">
        <v>0.12453</v>
      </c>
      <c r="G386">
        <f t="shared" si="72"/>
        <v>2.1999999999999797E-4</v>
      </c>
      <c r="H386">
        <f t="shared" si="73"/>
        <v>0.21999999999999797</v>
      </c>
      <c r="I386" s="7">
        <f t="shared" si="74"/>
        <v>0.54054054054053557</v>
      </c>
    </row>
    <row r="387" spans="1:9">
      <c r="A387" s="1">
        <v>4</v>
      </c>
      <c r="B387" t="s">
        <v>8</v>
      </c>
      <c r="C387" s="29">
        <v>0.12551999999999999</v>
      </c>
      <c r="D387">
        <v>395</v>
      </c>
      <c r="E387">
        <f t="shared" si="71"/>
        <v>0.39500000000000002</v>
      </c>
      <c r="F387">
        <v>0.12747</v>
      </c>
      <c r="G387">
        <f t="shared" si="72"/>
        <v>1.9500000000000073E-3</v>
      </c>
      <c r="H387">
        <f t="shared" si="73"/>
        <v>1.9500000000000073</v>
      </c>
      <c r="I387" s="7">
        <f t="shared" si="74"/>
        <v>4.936708860759512</v>
      </c>
    </row>
    <row r="388" spans="1:9">
      <c r="A388" s="1">
        <v>5</v>
      </c>
      <c r="B388" t="s">
        <v>6</v>
      </c>
      <c r="C388" s="29">
        <v>0.1245</v>
      </c>
      <c r="D388">
        <v>396</v>
      </c>
      <c r="E388">
        <f t="shared" si="71"/>
        <v>0.39600000000000002</v>
      </c>
      <c r="F388">
        <v>0.12834000000000001</v>
      </c>
      <c r="G388">
        <f t="shared" si="72"/>
        <v>3.8400000000000101E-3</v>
      </c>
      <c r="H388">
        <f t="shared" si="73"/>
        <v>3.8400000000000101</v>
      </c>
      <c r="I388" s="7">
        <f t="shared" si="74"/>
        <v>9.6969696969697221</v>
      </c>
    </row>
    <row r="389" spans="1:9">
      <c r="A389" s="1">
        <v>6</v>
      </c>
      <c r="B389" t="s">
        <v>21</v>
      </c>
      <c r="C389" s="29">
        <v>0.12870000000000001</v>
      </c>
      <c r="D389">
        <v>385</v>
      </c>
      <c r="E389">
        <f t="shared" si="71"/>
        <v>0.38500000000000001</v>
      </c>
      <c r="F389">
        <v>0.12870000000000001</v>
      </c>
      <c r="G389">
        <f>F389-C389</f>
        <v>0</v>
      </c>
      <c r="H389">
        <f t="shared" si="73"/>
        <v>0</v>
      </c>
      <c r="I389" s="7">
        <f>H389/E389</f>
        <v>0</v>
      </c>
    </row>
    <row r="390" spans="1:9">
      <c r="A390" s="1">
        <v>7</v>
      </c>
      <c r="B390" t="s">
        <v>22</v>
      </c>
      <c r="C390" s="29">
        <v>0.1283</v>
      </c>
      <c r="D390">
        <v>405</v>
      </c>
      <c r="E390">
        <f t="shared" si="71"/>
        <v>0.40500000000000003</v>
      </c>
      <c r="F390">
        <v>0.12878999999999999</v>
      </c>
      <c r="G390">
        <f t="shared" si="72"/>
        <v>4.8999999999999044E-4</v>
      </c>
      <c r="H390">
        <f t="shared" si="73"/>
        <v>0.48999999999999044</v>
      </c>
      <c r="I390" s="7">
        <f t="shared" si="74"/>
        <v>1.2098765432098528</v>
      </c>
    </row>
    <row r="391" spans="1:9">
      <c r="A391" s="1">
        <v>8</v>
      </c>
      <c r="B391" t="s">
        <v>7</v>
      </c>
      <c r="C391" s="29">
        <v>0.13033</v>
      </c>
      <c r="D391">
        <v>413</v>
      </c>
      <c r="E391">
        <f t="shared" si="71"/>
        <v>0.41299999999999998</v>
      </c>
      <c r="F391">
        <v>0.13156000000000001</v>
      </c>
      <c r="G391">
        <f t="shared" si="72"/>
        <v>1.2300000000000089E-3</v>
      </c>
      <c r="H391">
        <f t="shared" si="73"/>
        <v>1.2300000000000089</v>
      </c>
      <c r="I391" s="7">
        <f t="shared" si="74"/>
        <v>2.9782082324455423</v>
      </c>
    </row>
    <row r="392" spans="1:9">
      <c r="A392" s="1">
        <v>9</v>
      </c>
      <c r="B392" t="s">
        <v>9</v>
      </c>
      <c r="C392" s="29">
        <v>0.13120000000000001</v>
      </c>
      <c r="D392">
        <v>382</v>
      </c>
      <c r="E392">
        <f t="shared" si="71"/>
        <v>0.38200000000000001</v>
      </c>
      <c r="F392">
        <v>0.13344</v>
      </c>
      <c r="G392">
        <f t="shared" si="72"/>
        <v>2.239999999999992E-3</v>
      </c>
      <c r="H392">
        <f t="shared" si="73"/>
        <v>2.2399999999999922</v>
      </c>
      <c r="I392" s="7">
        <f t="shared" si="74"/>
        <v>5.8638743455497178</v>
      </c>
    </row>
    <row r="393" spans="1:9">
      <c r="A393" s="1">
        <v>10</v>
      </c>
      <c r="B393" t="s">
        <v>23</v>
      </c>
      <c r="C393" s="29">
        <v>0.13092999999999999</v>
      </c>
      <c r="D393">
        <v>367</v>
      </c>
      <c r="E393">
        <f t="shared" si="71"/>
        <v>0.36699999999999999</v>
      </c>
      <c r="F393">
        <v>0.13111999999999999</v>
      </c>
      <c r="G393">
        <f t="shared" si="72"/>
        <v>1.8999999999999573E-4</v>
      </c>
      <c r="H393">
        <f t="shared" si="73"/>
        <v>0.18999999999999573</v>
      </c>
      <c r="I393" s="7">
        <f t="shared" si="74"/>
        <v>0.51771117166211367</v>
      </c>
    </row>
    <row r="394" spans="1:9">
      <c r="A394" s="1">
        <v>11</v>
      </c>
      <c r="B394" t="s">
        <v>14</v>
      </c>
      <c r="C394" s="29">
        <v>0.13064000000000001</v>
      </c>
      <c r="D394">
        <v>400</v>
      </c>
      <c r="E394">
        <f t="shared" si="71"/>
        <v>0.4</v>
      </c>
      <c r="F394">
        <v>0.13120000000000001</v>
      </c>
      <c r="G394">
        <f t="shared" si="72"/>
        <v>5.6000000000000494E-4</v>
      </c>
      <c r="H394">
        <f t="shared" si="73"/>
        <v>0.56000000000000494</v>
      </c>
      <c r="I394" s="7">
        <f t="shared" si="74"/>
        <v>1.4000000000000123</v>
      </c>
    </row>
    <row r="395" spans="1:9">
      <c r="A395" s="1">
        <v>12</v>
      </c>
      <c r="B395" t="s">
        <v>15</v>
      </c>
      <c r="C395" s="29">
        <v>0.11851</v>
      </c>
      <c r="D395">
        <v>363</v>
      </c>
      <c r="E395">
        <f t="shared" si="71"/>
        <v>0.36299999999999999</v>
      </c>
      <c r="F395">
        <v>0.12059</v>
      </c>
      <c r="G395" s="29">
        <f t="shared" ref="G395:G400" si="75">F395-C395</f>
        <v>2.0799999999999985E-3</v>
      </c>
      <c r="H395">
        <f t="shared" si="73"/>
        <v>2.0799999999999983</v>
      </c>
      <c r="I395" s="7">
        <f t="shared" si="74"/>
        <v>5.7300275482093621</v>
      </c>
    </row>
    <row r="396" spans="1:9">
      <c r="A396" s="1">
        <v>13</v>
      </c>
      <c r="B396" t="s">
        <v>16</v>
      </c>
      <c r="C396" s="29">
        <v>0.11761000000000001</v>
      </c>
      <c r="D396">
        <v>380</v>
      </c>
      <c r="E396">
        <f t="shared" si="71"/>
        <v>0.38</v>
      </c>
      <c r="F396">
        <v>0.11873</v>
      </c>
      <c r="G396" s="29">
        <f t="shared" si="75"/>
        <v>1.119999999999996E-3</v>
      </c>
      <c r="H396">
        <f t="shared" si="73"/>
        <v>1.1199999999999961</v>
      </c>
      <c r="I396" s="7">
        <f t="shared" si="74"/>
        <v>2.9473684210526212</v>
      </c>
    </row>
    <row r="397" spans="1:9">
      <c r="A397" s="1">
        <v>14</v>
      </c>
      <c r="B397" t="s">
        <v>17</v>
      </c>
      <c r="C397" s="29">
        <v>0.12060999999999999</v>
      </c>
      <c r="D397">
        <v>410</v>
      </c>
      <c r="E397">
        <f t="shared" si="71"/>
        <v>0.41</v>
      </c>
      <c r="F397">
        <v>0.12422</v>
      </c>
      <c r="G397" s="29">
        <f t="shared" si="75"/>
        <v>3.6100000000000021E-3</v>
      </c>
      <c r="H397">
        <f t="shared" si="73"/>
        <v>3.6100000000000021</v>
      </c>
      <c r="I397" s="7">
        <f t="shared" si="74"/>
        <v>8.804878048780493</v>
      </c>
    </row>
    <row r="398" spans="1:9">
      <c r="A398" s="1">
        <v>15</v>
      </c>
      <c r="B398" t="s">
        <v>18</v>
      </c>
      <c r="C398" s="29">
        <v>0.11890000000000001</v>
      </c>
      <c r="D398">
        <v>392</v>
      </c>
      <c r="E398">
        <f t="shared" si="71"/>
        <v>0.39200000000000002</v>
      </c>
      <c r="F398">
        <v>0.15089</v>
      </c>
      <c r="G398" s="29">
        <f t="shared" si="75"/>
        <v>3.1989999999999991E-2</v>
      </c>
      <c r="H398">
        <f t="shared" si="73"/>
        <v>31.989999999999991</v>
      </c>
      <c r="I398" s="7">
        <f t="shared" si="74"/>
        <v>81.607142857142833</v>
      </c>
    </row>
    <row r="399" spans="1:9">
      <c r="B399" t="s">
        <v>35</v>
      </c>
      <c r="C399" s="29">
        <v>0.12606999999999999</v>
      </c>
      <c r="D399">
        <v>435</v>
      </c>
      <c r="E399">
        <f t="shared" si="71"/>
        <v>0.435</v>
      </c>
      <c r="F399">
        <v>0.1258</v>
      </c>
      <c r="G399" s="29">
        <f t="shared" si="75"/>
        <v>-2.6999999999999247E-4</v>
      </c>
      <c r="H399">
        <f t="shared" si="73"/>
        <v>-0.26999999999999247</v>
      </c>
      <c r="I399" s="7">
        <f>H399/E399</f>
        <v>-0.62068965517239649</v>
      </c>
    </row>
    <row r="400" spans="1:9">
      <c r="B400" t="s">
        <v>84</v>
      </c>
      <c r="C400" s="29">
        <v>0.12759999999999999</v>
      </c>
      <c r="D400">
        <v>375</v>
      </c>
      <c r="E400">
        <f t="shared" si="71"/>
        <v>0.375</v>
      </c>
      <c r="F400">
        <v>0.12772</v>
      </c>
      <c r="G400" s="29">
        <f t="shared" si="75"/>
        <v>1.2000000000000899E-4</v>
      </c>
      <c r="H400">
        <f t="shared" si="73"/>
        <v>0.12000000000000899</v>
      </c>
      <c r="I400" s="7">
        <f>H400/E400</f>
        <v>0.32000000000002399</v>
      </c>
    </row>
    <row r="401" spans="1:9">
      <c r="I401" s="7"/>
    </row>
    <row r="402" spans="1:9">
      <c r="A402" s="30">
        <v>38657</v>
      </c>
      <c r="B402" t="s">
        <v>56</v>
      </c>
    </row>
    <row r="403" spans="1:9">
      <c r="A403" s="2" t="s">
        <v>19</v>
      </c>
      <c r="B403" s="2" t="s">
        <v>20</v>
      </c>
      <c r="C403" s="2" t="s">
        <v>30</v>
      </c>
      <c r="D403" s="2" t="s">
        <v>34</v>
      </c>
      <c r="E403" s="2" t="s">
        <v>36</v>
      </c>
      <c r="F403" s="2" t="s">
        <v>31</v>
      </c>
      <c r="G403" s="2" t="s">
        <v>44</v>
      </c>
      <c r="H403" s="2" t="s">
        <v>45</v>
      </c>
      <c r="I403" s="2" t="s">
        <v>33</v>
      </c>
    </row>
    <row r="404" spans="1:9">
      <c r="A404" s="1">
        <v>1</v>
      </c>
      <c r="B404" t="s">
        <v>3</v>
      </c>
      <c r="C404" s="29">
        <v>0.12701999999999999</v>
      </c>
      <c r="D404">
        <v>373</v>
      </c>
      <c r="E404">
        <f t="shared" si="71"/>
        <v>0.373</v>
      </c>
      <c r="F404">
        <v>0.13184000000000001</v>
      </c>
      <c r="G404">
        <f t="shared" ref="G404:G413" si="76">F404-C404</f>
        <v>4.8200000000000187E-3</v>
      </c>
      <c r="H404">
        <f t="shared" si="73"/>
        <v>4.8200000000000189</v>
      </c>
      <c r="I404" s="7">
        <f t="shared" ref="I404:I416" si="77">H404/E404</f>
        <v>12.922252010723911</v>
      </c>
    </row>
    <row r="405" spans="1:9">
      <c r="A405" s="1">
        <v>2</v>
      </c>
      <c r="B405" t="s">
        <v>4</v>
      </c>
      <c r="C405" s="29">
        <v>0.12794</v>
      </c>
      <c r="D405">
        <v>380</v>
      </c>
      <c r="E405">
        <f t="shared" si="71"/>
        <v>0.38</v>
      </c>
      <c r="F405">
        <v>0.12811</v>
      </c>
      <c r="G405">
        <f t="shared" si="76"/>
        <v>1.7000000000000348E-4</v>
      </c>
      <c r="H405">
        <f t="shared" si="73"/>
        <v>0.17000000000000348</v>
      </c>
      <c r="I405" s="7">
        <f t="shared" si="77"/>
        <v>0.44736842105264074</v>
      </c>
    </row>
    <row r="406" spans="1:9">
      <c r="A406">
        <v>3</v>
      </c>
      <c r="B406" t="s">
        <v>10</v>
      </c>
      <c r="C406" s="29">
        <v>0.12609000000000001</v>
      </c>
      <c r="D406">
        <v>357</v>
      </c>
      <c r="E406">
        <f t="shared" si="71"/>
        <v>0.35699999999999998</v>
      </c>
      <c r="F406">
        <v>0.12786</v>
      </c>
      <c r="G406">
        <f t="shared" si="76"/>
        <v>1.7699999999999938E-3</v>
      </c>
      <c r="H406">
        <f t="shared" si="73"/>
        <v>1.7699999999999938</v>
      </c>
      <c r="I406" s="7">
        <f t="shared" si="77"/>
        <v>4.9579831932772942</v>
      </c>
    </row>
    <row r="407" spans="1:9">
      <c r="A407" s="1">
        <v>4</v>
      </c>
      <c r="B407" t="s">
        <v>8</v>
      </c>
      <c r="C407" s="29">
        <v>0.1211</v>
      </c>
      <c r="D407">
        <v>325</v>
      </c>
      <c r="E407">
        <f t="shared" si="71"/>
        <v>0.32500000000000001</v>
      </c>
      <c r="F407">
        <v>0.12121</v>
      </c>
      <c r="G407">
        <f t="shared" si="76"/>
        <v>1.0999999999999899E-4</v>
      </c>
      <c r="H407">
        <f t="shared" si="73"/>
        <v>0.10999999999999899</v>
      </c>
      <c r="I407" s="7">
        <f t="shared" si="77"/>
        <v>0.33846153846153532</v>
      </c>
    </row>
    <row r="408" spans="1:9">
      <c r="A408" s="1">
        <v>5</v>
      </c>
      <c r="B408" t="s">
        <v>6</v>
      </c>
      <c r="C408" s="29">
        <v>0.12028999999999999</v>
      </c>
      <c r="D408">
        <v>396</v>
      </c>
      <c r="E408">
        <f t="shared" si="71"/>
        <v>0.39600000000000002</v>
      </c>
      <c r="F408">
        <v>0.1206</v>
      </c>
      <c r="G408">
        <f t="shared" si="76"/>
        <v>3.1000000000000472E-4</v>
      </c>
      <c r="H408">
        <f t="shared" si="73"/>
        <v>0.31000000000000472</v>
      </c>
      <c r="I408" s="7">
        <f t="shared" si="77"/>
        <v>0.78282828282829475</v>
      </c>
    </row>
    <row r="409" spans="1:9">
      <c r="A409" s="1">
        <v>6</v>
      </c>
      <c r="B409" t="s">
        <v>21</v>
      </c>
      <c r="C409" s="29">
        <v>0.12432</v>
      </c>
      <c r="D409">
        <v>385</v>
      </c>
      <c r="E409">
        <f t="shared" si="71"/>
        <v>0.38500000000000001</v>
      </c>
      <c r="F409">
        <v>0.12883</v>
      </c>
      <c r="G409">
        <f t="shared" si="76"/>
        <v>4.5100000000000001E-3</v>
      </c>
      <c r="H409">
        <f t="shared" si="73"/>
        <v>4.51</v>
      </c>
      <c r="I409" s="7">
        <f t="shared" si="77"/>
        <v>11.714285714285714</v>
      </c>
    </row>
    <row r="410" spans="1:9">
      <c r="A410" s="1">
        <v>7</v>
      </c>
      <c r="B410" t="s">
        <v>22</v>
      </c>
      <c r="C410" s="29">
        <v>0.12615000000000001</v>
      </c>
      <c r="D410">
        <v>365</v>
      </c>
      <c r="E410">
        <f t="shared" si="71"/>
        <v>0.36499999999999999</v>
      </c>
      <c r="F410">
        <v>0.12620999999999999</v>
      </c>
      <c r="G410" s="29">
        <f>F410-C410</f>
        <v>5.9999999999976739E-5</v>
      </c>
      <c r="H410">
        <f t="shared" si="73"/>
        <v>5.9999999999976739E-2</v>
      </c>
      <c r="I410" s="7">
        <f t="shared" si="77"/>
        <v>0.16438356164377188</v>
      </c>
    </row>
    <row r="411" spans="1:9">
      <c r="A411" s="1">
        <v>8</v>
      </c>
      <c r="B411" t="s">
        <v>7</v>
      </c>
      <c r="C411" s="29">
        <v>0.12444</v>
      </c>
      <c r="D411">
        <v>380</v>
      </c>
      <c r="E411">
        <f t="shared" si="71"/>
        <v>0.38</v>
      </c>
      <c r="F411">
        <v>0.12543000000000001</v>
      </c>
      <c r="G411">
        <f t="shared" si="76"/>
        <v>9.9000000000001864E-4</v>
      </c>
      <c r="H411">
        <f t="shared" si="73"/>
        <v>0.99000000000001864</v>
      </c>
      <c r="I411" s="7">
        <f t="shared" si="77"/>
        <v>2.605263157894786</v>
      </c>
    </row>
    <row r="412" spans="1:9">
      <c r="A412" s="1">
        <v>9</v>
      </c>
      <c r="B412" t="s">
        <v>9</v>
      </c>
      <c r="C412" s="29">
        <v>0.12694</v>
      </c>
      <c r="D412">
        <v>347</v>
      </c>
      <c r="E412">
        <f t="shared" si="71"/>
        <v>0.34699999999999998</v>
      </c>
      <c r="F412">
        <v>0.14050000000000001</v>
      </c>
      <c r="G412">
        <f t="shared" si="76"/>
        <v>1.3560000000000016E-2</v>
      </c>
      <c r="H412">
        <f t="shared" si="73"/>
        <v>13.560000000000016</v>
      </c>
      <c r="I412" s="7">
        <f t="shared" si="77"/>
        <v>39.077809798270941</v>
      </c>
    </row>
    <row r="413" spans="1:9">
      <c r="A413" s="1">
        <v>10</v>
      </c>
      <c r="B413" t="s">
        <v>23</v>
      </c>
      <c r="C413" s="29">
        <v>0.12447999999999999</v>
      </c>
      <c r="D413">
        <v>375</v>
      </c>
      <c r="E413">
        <f t="shared" si="71"/>
        <v>0.375</v>
      </c>
      <c r="F413">
        <v>0.12902</v>
      </c>
      <c r="G413">
        <f t="shared" si="76"/>
        <v>4.5400000000000024E-3</v>
      </c>
      <c r="H413">
        <f t="shared" si="73"/>
        <v>4.5400000000000027</v>
      </c>
      <c r="I413" s="7">
        <f t="shared" si="77"/>
        <v>12.106666666666674</v>
      </c>
    </row>
    <row r="414" spans="1:9">
      <c r="A414" s="1">
        <v>11</v>
      </c>
      <c r="B414" t="s">
        <v>14</v>
      </c>
      <c r="C414" s="29">
        <v>0.12248000000000001</v>
      </c>
      <c r="I414" s="7"/>
    </row>
    <row r="415" spans="1:9">
      <c r="A415" s="1">
        <v>12</v>
      </c>
      <c r="B415" t="s">
        <v>15</v>
      </c>
      <c r="C415" s="29">
        <v>0.12239</v>
      </c>
      <c r="D415">
        <v>350</v>
      </c>
      <c r="E415">
        <f t="shared" si="71"/>
        <v>0.35</v>
      </c>
      <c r="F415">
        <v>0.12747</v>
      </c>
      <c r="G415" s="29">
        <f>F415-C415</f>
        <v>5.0800000000000012E-3</v>
      </c>
      <c r="H415">
        <f t="shared" si="73"/>
        <v>5.080000000000001</v>
      </c>
      <c r="I415" s="7">
        <f t="shared" si="77"/>
        <v>14.514285714285718</v>
      </c>
    </row>
    <row r="416" spans="1:9">
      <c r="A416" s="1">
        <v>13</v>
      </c>
      <c r="B416" t="s">
        <v>16</v>
      </c>
      <c r="C416" s="29">
        <v>0.12078</v>
      </c>
      <c r="D416">
        <v>345</v>
      </c>
      <c r="E416">
        <f t="shared" si="71"/>
        <v>0.34499999999999997</v>
      </c>
      <c r="F416">
        <v>0.12576999999999999</v>
      </c>
      <c r="G416" s="29">
        <f>F416-C416</f>
        <v>4.9899999999999944E-3</v>
      </c>
      <c r="H416">
        <f t="shared" si="73"/>
        <v>4.9899999999999949</v>
      </c>
      <c r="I416" s="7">
        <f t="shared" si="77"/>
        <v>14.463768115942015</v>
      </c>
    </row>
    <row r="417" spans="1:9">
      <c r="A417" s="1">
        <v>14</v>
      </c>
      <c r="B417" t="s">
        <v>17</v>
      </c>
      <c r="C417" s="29">
        <v>0.11941</v>
      </c>
      <c r="G417" s="29"/>
      <c r="I417" s="7"/>
    </row>
    <row r="418" spans="1:9">
      <c r="A418" s="1">
        <v>15</v>
      </c>
      <c r="B418" t="s">
        <v>18</v>
      </c>
      <c r="C418" s="29">
        <v>0.12372</v>
      </c>
      <c r="G418" s="29"/>
      <c r="I418" s="7"/>
    </row>
    <row r="419" spans="1:9">
      <c r="B419" t="s">
        <v>35</v>
      </c>
      <c r="C419" s="29">
        <v>0.11736000000000001</v>
      </c>
      <c r="D419">
        <v>415</v>
      </c>
      <c r="E419">
        <f t="shared" si="71"/>
        <v>0.41499999999999998</v>
      </c>
      <c r="F419">
        <v>0.11685</v>
      </c>
      <c r="G419" s="29">
        <f>F419-C419</f>
        <v>-5.1000000000001044E-4</v>
      </c>
      <c r="H419">
        <f t="shared" si="73"/>
        <v>-0.51000000000001044</v>
      </c>
      <c r="I419" s="7">
        <f>H419/E419</f>
        <v>-1.2289156626506277</v>
      </c>
    </row>
    <row r="420" spans="1:9">
      <c r="B420" t="s">
        <v>85</v>
      </c>
      <c r="C420" s="29">
        <v>0.12545000000000001</v>
      </c>
      <c r="G420" s="29"/>
      <c r="I420" s="7"/>
    </row>
    <row r="422" spans="1:9">
      <c r="A422" s="30">
        <v>38687</v>
      </c>
      <c r="B422" t="s">
        <v>56</v>
      </c>
    </row>
    <row r="423" spans="1:9">
      <c r="A423" s="2" t="s">
        <v>19</v>
      </c>
      <c r="B423" s="2" t="s">
        <v>20</v>
      </c>
      <c r="C423" s="2" t="s">
        <v>30</v>
      </c>
      <c r="D423" s="2" t="s">
        <v>34</v>
      </c>
      <c r="E423" s="2" t="s">
        <v>36</v>
      </c>
      <c r="F423" s="2" t="s">
        <v>31</v>
      </c>
      <c r="G423" s="2" t="s">
        <v>44</v>
      </c>
      <c r="H423" s="2" t="s">
        <v>45</v>
      </c>
      <c r="I423" s="2" t="s">
        <v>33</v>
      </c>
    </row>
    <row r="424" spans="1:9">
      <c r="A424" s="1">
        <v>1</v>
      </c>
      <c r="B424" t="s">
        <v>3</v>
      </c>
      <c r="C424" s="29">
        <v>0.12669</v>
      </c>
      <c r="D424">
        <v>376</v>
      </c>
      <c r="E424">
        <f t="shared" ref="E424:E440" si="78">D424/1000</f>
        <v>0.376</v>
      </c>
      <c r="F424">
        <v>0.12640999999999999</v>
      </c>
      <c r="G424">
        <f t="shared" ref="G424:G434" si="79">F424-C424</f>
        <v>-2.8000000000000247E-4</v>
      </c>
      <c r="H424">
        <f t="shared" ref="H424:H440" si="80">G424*1000</f>
        <v>-0.28000000000000247</v>
      </c>
      <c r="I424" s="7">
        <f t="shared" ref="I424:I438" si="81">H424/E424</f>
        <v>-0.7446808510638363</v>
      </c>
    </row>
    <row r="425" spans="1:9">
      <c r="A425" s="1">
        <v>2</v>
      </c>
      <c r="B425" t="s">
        <v>4</v>
      </c>
      <c r="C425" s="29">
        <v>0.13067999999999999</v>
      </c>
      <c r="D425">
        <v>318</v>
      </c>
      <c r="E425">
        <f t="shared" si="78"/>
        <v>0.318</v>
      </c>
      <c r="F425">
        <v>0.13064000000000001</v>
      </c>
      <c r="G425">
        <f t="shared" si="79"/>
        <v>-3.9999999999984492E-5</v>
      </c>
      <c r="H425">
        <f t="shared" si="80"/>
        <v>-3.9999999999984492E-2</v>
      </c>
      <c r="I425" s="7">
        <f t="shared" si="81"/>
        <v>-0.12578616352196381</v>
      </c>
    </row>
    <row r="426" spans="1:9">
      <c r="A426">
        <v>3</v>
      </c>
      <c r="B426" t="s">
        <v>10</v>
      </c>
      <c r="C426" s="29">
        <v>0.11852</v>
      </c>
      <c r="D426">
        <v>404</v>
      </c>
      <c r="E426">
        <f t="shared" si="78"/>
        <v>0.40400000000000003</v>
      </c>
      <c r="F426">
        <v>0.11833</v>
      </c>
      <c r="G426">
        <f t="shared" si="79"/>
        <v>-1.8999999999999573E-4</v>
      </c>
      <c r="H426">
        <f t="shared" si="80"/>
        <v>-0.18999999999999573</v>
      </c>
      <c r="I426" s="7">
        <f t="shared" si="81"/>
        <v>-0.47029702970295967</v>
      </c>
    </row>
    <row r="427" spans="1:9">
      <c r="A427" s="1">
        <v>4</v>
      </c>
      <c r="B427" t="s">
        <v>8</v>
      </c>
      <c r="C427" s="29">
        <v>0.11899</v>
      </c>
      <c r="D427">
        <v>409</v>
      </c>
      <c r="E427">
        <f t="shared" si="78"/>
        <v>0.40899999999999997</v>
      </c>
      <c r="F427">
        <v>0.11899999999999999</v>
      </c>
      <c r="G427">
        <f t="shared" si="79"/>
        <v>9.9999999999961231E-6</v>
      </c>
      <c r="H427">
        <f t="shared" si="80"/>
        <v>9.9999999999961231E-3</v>
      </c>
      <c r="I427" s="7">
        <f t="shared" si="81"/>
        <v>2.444987775060177E-2</v>
      </c>
    </row>
    <row r="428" spans="1:9">
      <c r="A428" s="1">
        <v>5</v>
      </c>
      <c r="B428" t="s">
        <v>6</v>
      </c>
      <c r="C428" s="29">
        <v>0.12512999999999999</v>
      </c>
      <c r="D428">
        <v>406</v>
      </c>
      <c r="E428">
        <f t="shared" si="78"/>
        <v>0.40600000000000003</v>
      </c>
      <c r="F428">
        <v>0.12551000000000001</v>
      </c>
      <c r="G428">
        <f t="shared" si="79"/>
        <v>3.8000000000001921E-4</v>
      </c>
      <c r="H428">
        <f t="shared" si="80"/>
        <v>0.38000000000001921</v>
      </c>
      <c r="I428" s="7">
        <f t="shared" si="81"/>
        <v>0.93596059113305219</v>
      </c>
    </row>
    <row r="429" spans="1:9">
      <c r="A429" s="1">
        <v>6</v>
      </c>
      <c r="B429" t="s">
        <v>21</v>
      </c>
      <c r="C429" s="29">
        <v>0.12997</v>
      </c>
      <c r="D429">
        <v>360</v>
      </c>
      <c r="E429">
        <f t="shared" si="78"/>
        <v>0.36</v>
      </c>
      <c r="F429">
        <v>0.12998000000000001</v>
      </c>
      <c r="G429">
        <f t="shared" si="79"/>
        <v>1.0000000000010001E-5</v>
      </c>
      <c r="H429">
        <f t="shared" si="80"/>
        <v>1.0000000000010001E-2</v>
      </c>
      <c r="I429" s="7">
        <f t="shared" si="81"/>
        <v>2.777777777780556E-2</v>
      </c>
    </row>
    <row r="430" spans="1:9">
      <c r="A430" s="1">
        <v>7</v>
      </c>
      <c r="B430" t="s">
        <v>22</v>
      </c>
      <c r="C430" s="29">
        <v>0.12969</v>
      </c>
      <c r="D430">
        <v>380</v>
      </c>
      <c r="E430">
        <f t="shared" si="78"/>
        <v>0.38</v>
      </c>
      <c r="F430">
        <v>0.12972</v>
      </c>
      <c r="G430">
        <f t="shared" si="79"/>
        <v>3.0000000000002247E-5</v>
      </c>
      <c r="H430">
        <f t="shared" si="80"/>
        <v>3.0000000000002247E-2</v>
      </c>
      <c r="I430" s="7">
        <f t="shared" si="81"/>
        <v>7.8947368421058539E-2</v>
      </c>
    </row>
    <row r="431" spans="1:9">
      <c r="A431" s="1">
        <v>8</v>
      </c>
      <c r="B431" t="s">
        <v>7</v>
      </c>
      <c r="C431" s="29">
        <v>0.12864</v>
      </c>
      <c r="D431">
        <v>407</v>
      </c>
      <c r="E431">
        <f t="shared" si="78"/>
        <v>0.40699999999999997</v>
      </c>
      <c r="F431">
        <v>0.12998000000000001</v>
      </c>
      <c r="G431">
        <f t="shared" si="79"/>
        <v>1.3400000000000079E-3</v>
      </c>
      <c r="H431">
        <f t="shared" si="80"/>
        <v>1.3400000000000079</v>
      </c>
      <c r="I431" s="7">
        <f t="shared" si="81"/>
        <v>3.2923832923833118</v>
      </c>
    </row>
    <row r="432" spans="1:9">
      <c r="A432" s="1">
        <v>9</v>
      </c>
      <c r="B432" t="s">
        <v>9</v>
      </c>
      <c r="C432" s="29">
        <v>0.13289999999999999</v>
      </c>
      <c r="D432">
        <v>375</v>
      </c>
      <c r="E432">
        <f t="shared" si="78"/>
        <v>0.375</v>
      </c>
      <c r="F432">
        <v>0.13297</v>
      </c>
      <c r="G432">
        <f t="shared" si="79"/>
        <v>7.0000000000014495E-5</v>
      </c>
      <c r="H432">
        <f t="shared" si="80"/>
        <v>7.0000000000014495E-2</v>
      </c>
      <c r="I432" s="7">
        <f t="shared" si="81"/>
        <v>0.18666666666670531</v>
      </c>
    </row>
    <row r="433" spans="1:9">
      <c r="A433" s="1">
        <v>10</v>
      </c>
      <c r="B433" t="s">
        <v>23</v>
      </c>
      <c r="C433" s="29">
        <v>0.12001000000000001</v>
      </c>
      <c r="D433">
        <v>408</v>
      </c>
      <c r="E433">
        <f t="shared" si="78"/>
        <v>0.40799999999999997</v>
      </c>
      <c r="F433">
        <v>0.12107999999999999</v>
      </c>
      <c r="G433">
        <f t="shared" si="79"/>
        <v>1.0699999999999876E-3</v>
      </c>
      <c r="H433">
        <f t="shared" si="80"/>
        <v>1.0699999999999876</v>
      </c>
      <c r="I433" s="7">
        <f t="shared" si="81"/>
        <v>2.6225490196078129</v>
      </c>
    </row>
    <row r="434" spans="1:9">
      <c r="A434" s="1">
        <v>11</v>
      </c>
      <c r="B434" t="s">
        <v>14</v>
      </c>
      <c r="C434" s="29">
        <v>0.13003000000000001</v>
      </c>
      <c r="D434">
        <v>418</v>
      </c>
      <c r="E434">
        <f t="shared" si="78"/>
        <v>0.41799999999999998</v>
      </c>
      <c r="F434">
        <v>0.13014999999999999</v>
      </c>
      <c r="G434">
        <f t="shared" si="79"/>
        <v>1.1999999999998123E-4</v>
      </c>
      <c r="H434">
        <f t="shared" si="80"/>
        <v>0.11999999999998123</v>
      </c>
      <c r="I434" s="7">
        <f t="shared" si="81"/>
        <v>0.28708133971287375</v>
      </c>
    </row>
    <row r="435" spans="1:9">
      <c r="A435" s="1">
        <v>12</v>
      </c>
      <c r="B435" t="s">
        <v>15</v>
      </c>
      <c r="C435" s="29">
        <v>0.12597</v>
      </c>
      <c r="D435">
        <v>406</v>
      </c>
      <c r="E435">
        <f t="shared" si="78"/>
        <v>0.40600000000000003</v>
      </c>
      <c r="F435">
        <v>0.12991</v>
      </c>
      <c r="G435" s="29">
        <f t="shared" ref="G435:G440" si="82">F435-C435</f>
        <v>3.9399999999999991E-3</v>
      </c>
      <c r="H435">
        <f t="shared" si="80"/>
        <v>3.9399999999999991</v>
      </c>
      <c r="I435" s="7">
        <f t="shared" si="81"/>
        <v>9.7044334975369431</v>
      </c>
    </row>
    <row r="436" spans="1:9">
      <c r="A436" s="1">
        <v>13</v>
      </c>
      <c r="B436" t="s">
        <v>16</v>
      </c>
      <c r="C436" s="29">
        <v>0.12998000000000001</v>
      </c>
      <c r="D436">
        <v>407</v>
      </c>
      <c r="E436">
        <f t="shared" si="78"/>
        <v>0.40699999999999997</v>
      </c>
      <c r="F436">
        <v>0.12973999999999999</v>
      </c>
      <c r="G436" s="29">
        <f t="shared" si="82"/>
        <v>-2.4000000000001798E-4</v>
      </c>
      <c r="H436">
        <f t="shared" si="80"/>
        <v>-0.24000000000001798</v>
      </c>
      <c r="I436" s="7">
        <f t="shared" si="81"/>
        <v>-0.58968058968063386</v>
      </c>
    </row>
    <row r="437" spans="1:9">
      <c r="A437" s="1">
        <v>14</v>
      </c>
      <c r="B437" t="s">
        <v>17</v>
      </c>
      <c r="C437" s="29">
        <v>0.12778</v>
      </c>
      <c r="D437">
        <v>416</v>
      </c>
      <c r="E437">
        <f t="shared" si="78"/>
        <v>0.41599999999999998</v>
      </c>
      <c r="F437">
        <v>0.13166</v>
      </c>
      <c r="G437" s="29">
        <f t="shared" si="82"/>
        <v>3.8799999999999946E-3</v>
      </c>
      <c r="H437">
        <f t="shared" si="80"/>
        <v>3.8799999999999946</v>
      </c>
      <c r="I437" s="7">
        <f t="shared" si="81"/>
        <v>9.3269230769230642</v>
      </c>
    </row>
    <row r="438" spans="1:9">
      <c r="A438" s="1">
        <v>15</v>
      </c>
      <c r="B438" t="s">
        <v>18</v>
      </c>
      <c r="C438" s="29">
        <v>0.12970000000000001</v>
      </c>
      <c r="D438">
        <v>406</v>
      </c>
      <c r="E438">
        <f t="shared" si="78"/>
        <v>0.40600000000000003</v>
      </c>
      <c r="F438">
        <v>0.13275000000000001</v>
      </c>
      <c r="G438" s="29">
        <f t="shared" si="82"/>
        <v>3.0499999999999972E-3</v>
      </c>
      <c r="H438">
        <f t="shared" si="80"/>
        <v>3.0499999999999972</v>
      </c>
      <c r="I438" s="7">
        <f t="shared" si="81"/>
        <v>7.5123152709359529</v>
      </c>
    </row>
    <row r="439" spans="1:9">
      <c r="B439" t="s">
        <v>35</v>
      </c>
      <c r="C439" s="29">
        <v>0.13131999999999999</v>
      </c>
      <c r="D439">
        <v>436</v>
      </c>
      <c r="E439">
        <f t="shared" si="78"/>
        <v>0.436</v>
      </c>
      <c r="F439">
        <v>0.13053999999999999</v>
      </c>
      <c r="G439" s="29">
        <f t="shared" si="82"/>
        <v>-7.8000000000000291E-4</v>
      </c>
      <c r="H439">
        <f t="shared" si="80"/>
        <v>-0.78000000000000291</v>
      </c>
      <c r="I439" s="7">
        <f>H439/E439</f>
        <v>-1.78899082568808</v>
      </c>
    </row>
    <row r="440" spans="1:9">
      <c r="B440" t="s">
        <v>85</v>
      </c>
      <c r="C440" s="29">
        <v>0.12820999999999999</v>
      </c>
      <c r="D440">
        <v>405</v>
      </c>
      <c r="E440">
        <f t="shared" si="78"/>
        <v>0.40500000000000003</v>
      </c>
      <c r="F440">
        <v>0.12922</v>
      </c>
      <c r="G440" s="29">
        <f t="shared" si="82"/>
        <v>1.0100000000000109E-3</v>
      </c>
      <c r="H440">
        <f t="shared" si="80"/>
        <v>1.0100000000000109</v>
      </c>
      <c r="I440" s="7">
        <f>H440/E440</f>
        <v>2.4938271604938538</v>
      </c>
    </row>
    <row r="442" spans="1:9">
      <c r="A442" s="30">
        <v>38797</v>
      </c>
      <c r="B442" t="s">
        <v>88</v>
      </c>
    </row>
    <row r="443" spans="1:9">
      <c r="A443" s="2" t="s">
        <v>19</v>
      </c>
      <c r="B443" s="2" t="s">
        <v>20</v>
      </c>
      <c r="C443" s="2" t="s">
        <v>30</v>
      </c>
      <c r="D443" s="2" t="s">
        <v>34</v>
      </c>
      <c r="E443" s="2" t="s">
        <v>36</v>
      </c>
      <c r="F443" s="2" t="s">
        <v>31</v>
      </c>
      <c r="G443" s="2" t="s">
        <v>44</v>
      </c>
      <c r="H443" s="2" t="s">
        <v>45</v>
      </c>
      <c r="I443" s="2" t="s">
        <v>33</v>
      </c>
    </row>
    <row r="444" spans="1:9">
      <c r="A444" s="1">
        <v>1</v>
      </c>
      <c r="B444" t="s">
        <v>3</v>
      </c>
      <c r="C444" s="29">
        <v>0.121</v>
      </c>
      <c r="D444">
        <v>337</v>
      </c>
      <c r="E444">
        <f t="shared" ref="E444:E459" si="83">D444/1000</f>
        <v>0.33700000000000002</v>
      </c>
      <c r="F444">
        <v>0.12246</v>
      </c>
      <c r="G444">
        <f t="shared" ref="G444:G459" si="84">F444-C444</f>
        <v>1.460000000000003E-3</v>
      </c>
      <c r="H444">
        <f t="shared" ref="H444:H459" si="85">G444*1000</f>
        <v>1.4600000000000031</v>
      </c>
      <c r="I444" s="7">
        <f t="shared" ref="I444:I457" si="86">H444/E444</f>
        <v>4.3323442136498604</v>
      </c>
    </row>
    <row r="445" spans="1:9">
      <c r="A445" s="1">
        <v>2</v>
      </c>
      <c r="B445" t="s">
        <v>4</v>
      </c>
      <c r="C445" s="29">
        <v>0.12109</v>
      </c>
      <c r="D445">
        <v>354</v>
      </c>
      <c r="E445">
        <f t="shared" si="83"/>
        <v>0.35399999999999998</v>
      </c>
      <c r="F445">
        <v>0.12113</v>
      </c>
      <c r="G445">
        <f t="shared" si="84"/>
        <v>3.999999999999837E-5</v>
      </c>
      <c r="H445">
        <f t="shared" si="85"/>
        <v>3.999999999999837E-2</v>
      </c>
      <c r="I445" s="7">
        <f t="shared" si="86"/>
        <v>0.11299435028248128</v>
      </c>
    </row>
    <row r="446" spans="1:9">
      <c r="A446">
        <v>3</v>
      </c>
      <c r="B446" t="s">
        <v>10</v>
      </c>
      <c r="C446" s="29">
        <v>0.12475</v>
      </c>
      <c r="D446">
        <v>360</v>
      </c>
      <c r="E446">
        <f t="shared" si="83"/>
        <v>0.36</v>
      </c>
      <c r="F446">
        <v>0.12656000000000001</v>
      </c>
      <c r="G446" s="29">
        <f>F446-C446</f>
        <v>1.810000000000006E-3</v>
      </c>
      <c r="H446">
        <f t="shared" si="85"/>
        <v>1.810000000000006</v>
      </c>
      <c r="I446" s="7">
        <f t="shared" si="86"/>
        <v>5.0277777777777946</v>
      </c>
    </row>
    <row r="447" spans="1:9">
      <c r="A447" s="1">
        <v>4</v>
      </c>
      <c r="B447" t="s">
        <v>8</v>
      </c>
      <c r="C447" s="29">
        <v>0.12706000000000001</v>
      </c>
      <c r="D447">
        <v>390</v>
      </c>
      <c r="E447">
        <f t="shared" si="83"/>
        <v>0.39</v>
      </c>
      <c r="F447">
        <v>0.12709000000000001</v>
      </c>
      <c r="G447">
        <f t="shared" si="84"/>
        <v>3.0000000000002247E-5</v>
      </c>
      <c r="H447">
        <f t="shared" si="85"/>
        <v>3.0000000000002247E-2</v>
      </c>
      <c r="I447" s="7">
        <f t="shared" si="86"/>
        <v>7.6923076923082687E-2</v>
      </c>
    </row>
    <row r="448" spans="1:9">
      <c r="A448" s="1">
        <v>5</v>
      </c>
      <c r="B448" t="s">
        <v>6</v>
      </c>
      <c r="C448" s="29">
        <v>0.12601000000000001</v>
      </c>
      <c r="D448">
        <v>355</v>
      </c>
      <c r="E448">
        <f t="shared" si="83"/>
        <v>0.35499999999999998</v>
      </c>
      <c r="F448">
        <v>0.12623000000000001</v>
      </c>
      <c r="G448">
        <f t="shared" si="84"/>
        <v>2.1999999999999797E-4</v>
      </c>
      <c r="H448">
        <f t="shared" si="85"/>
        <v>0.21999999999999797</v>
      </c>
      <c r="I448" s="7">
        <f t="shared" si="86"/>
        <v>0.61971830985914922</v>
      </c>
    </row>
    <row r="449" spans="1:9">
      <c r="A449" s="1">
        <v>6</v>
      </c>
      <c r="B449" t="s">
        <v>21</v>
      </c>
      <c r="C449" s="29">
        <v>0.12335</v>
      </c>
      <c r="D449">
        <v>395</v>
      </c>
      <c r="E449">
        <f t="shared" si="83"/>
        <v>0.39500000000000002</v>
      </c>
      <c r="F449">
        <v>0.12364</v>
      </c>
      <c r="G449">
        <f t="shared" si="84"/>
        <v>2.8999999999999859E-4</v>
      </c>
      <c r="H449">
        <f t="shared" si="85"/>
        <v>0.28999999999999859</v>
      </c>
      <c r="I449" s="7">
        <f t="shared" si="86"/>
        <v>0.73417721518986978</v>
      </c>
    </row>
    <row r="450" spans="1:9">
      <c r="A450" s="1">
        <v>7</v>
      </c>
      <c r="B450" t="s">
        <v>22</v>
      </c>
      <c r="C450" s="29">
        <v>0.1237</v>
      </c>
      <c r="D450">
        <v>368</v>
      </c>
      <c r="E450">
        <f t="shared" si="83"/>
        <v>0.36799999999999999</v>
      </c>
      <c r="F450">
        <v>0.12379999999999999</v>
      </c>
      <c r="G450">
        <f t="shared" si="84"/>
        <v>9.9999999999988987E-5</v>
      </c>
      <c r="H450">
        <f t="shared" si="85"/>
        <v>9.9999999999988987E-2</v>
      </c>
      <c r="I450" s="7">
        <f t="shared" si="86"/>
        <v>0.27173913043475267</v>
      </c>
    </row>
    <row r="451" spans="1:9">
      <c r="A451" s="1">
        <v>8</v>
      </c>
      <c r="B451" t="s">
        <v>7</v>
      </c>
      <c r="C451" s="29">
        <v>0.12845000000000001</v>
      </c>
      <c r="D451">
        <v>408</v>
      </c>
      <c r="E451">
        <f t="shared" si="83"/>
        <v>0.40799999999999997</v>
      </c>
      <c r="F451">
        <v>0.13264999999999999</v>
      </c>
      <c r="G451">
        <f t="shared" si="84"/>
        <v>4.1999999999999815E-3</v>
      </c>
      <c r="H451">
        <f t="shared" si="85"/>
        <v>4.1999999999999815</v>
      </c>
      <c r="I451" s="7">
        <f t="shared" si="86"/>
        <v>10.294117647058778</v>
      </c>
    </row>
    <row r="452" spans="1:9">
      <c r="A452" s="1">
        <v>9</v>
      </c>
      <c r="B452" t="s">
        <v>9</v>
      </c>
      <c r="C452" s="29">
        <v>0.12640999999999999</v>
      </c>
      <c r="D452">
        <v>387</v>
      </c>
      <c r="E452">
        <f t="shared" si="83"/>
        <v>0.38700000000000001</v>
      </c>
      <c r="F452">
        <v>0.12667999999999999</v>
      </c>
      <c r="G452">
        <f t="shared" si="84"/>
        <v>2.6999999999999247E-4</v>
      </c>
      <c r="H452">
        <f t="shared" si="85"/>
        <v>0.26999999999999247</v>
      </c>
      <c r="I452" s="7">
        <f t="shared" si="86"/>
        <v>0.69767441860463164</v>
      </c>
    </row>
    <row r="453" spans="1:9">
      <c r="A453" s="1">
        <v>10</v>
      </c>
      <c r="B453" t="s">
        <v>23</v>
      </c>
      <c r="C453" s="29">
        <v>0.12640000000000001</v>
      </c>
      <c r="D453">
        <v>391</v>
      </c>
      <c r="E453">
        <f t="shared" si="83"/>
        <v>0.39100000000000001</v>
      </c>
      <c r="F453">
        <v>0.12837999999999999</v>
      </c>
      <c r="G453">
        <f t="shared" si="84"/>
        <v>1.9799999999999818E-3</v>
      </c>
      <c r="H453">
        <f t="shared" si="85"/>
        <v>1.9799999999999818</v>
      </c>
      <c r="I453" s="7">
        <f t="shared" si="86"/>
        <v>5.0639386189257847</v>
      </c>
    </row>
    <row r="454" spans="1:9">
      <c r="A454" s="1">
        <v>11</v>
      </c>
      <c r="B454" t="s">
        <v>14</v>
      </c>
      <c r="C454" s="29">
        <v>0.12820999999999999</v>
      </c>
      <c r="D454">
        <v>380</v>
      </c>
      <c r="E454">
        <f t="shared" si="83"/>
        <v>0.38</v>
      </c>
      <c r="F454">
        <v>0.13766</v>
      </c>
      <c r="G454">
        <f t="shared" si="84"/>
        <v>9.4500000000000139E-3</v>
      </c>
      <c r="H454">
        <f t="shared" si="85"/>
        <v>9.4500000000000135</v>
      </c>
      <c r="I454" s="7">
        <f t="shared" si="86"/>
        <v>24.868421052631614</v>
      </c>
    </row>
    <row r="455" spans="1:9">
      <c r="A455" s="1">
        <v>12</v>
      </c>
      <c r="B455" t="s">
        <v>15</v>
      </c>
      <c r="C455" s="29">
        <v>0.12659000000000001</v>
      </c>
      <c r="D455">
        <v>395</v>
      </c>
      <c r="E455">
        <f t="shared" si="83"/>
        <v>0.39500000000000002</v>
      </c>
      <c r="F455">
        <v>0.13319</v>
      </c>
      <c r="G455" s="29">
        <f t="shared" si="84"/>
        <v>6.5999999999999948E-3</v>
      </c>
      <c r="H455">
        <f t="shared" si="85"/>
        <v>6.5999999999999943</v>
      </c>
      <c r="I455" s="7">
        <f t="shared" si="86"/>
        <v>16.708860759493657</v>
      </c>
    </row>
    <row r="456" spans="1:9">
      <c r="A456" s="1">
        <v>13</v>
      </c>
      <c r="B456" t="s">
        <v>16</v>
      </c>
      <c r="C456" s="29">
        <v>0.1285</v>
      </c>
      <c r="D456">
        <v>365</v>
      </c>
      <c r="E456">
        <f t="shared" si="83"/>
        <v>0.36499999999999999</v>
      </c>
      <c r="F456">
        <v>0.12862000000000001</v>
      </c>
      <c r="G456" s="29">
        <f t="shared" si="84"/>
        <v>1.2000000000000899E-4</v>
      </c>
      <c r="H456">
        <f t="shared" si="85"/>
        <v>0.12000000000000899</v>
      </c>
      <c r="I456" s="7">
        <f t="shared" si="86"/>
        <v>0.32876712328769586</v>
      </c>
    </row>
    <row r="457" spans="1:9">
      <c r="A457" s="1">
        <v>14</v>
      </c>
      <c r="B457" t="s">
        <v>17</v>
      </c>
      <c r="C457" s="29">
        <v>0.13039000000000001</v>
      </c>
      <c r="D457">
        <v>395</v>
      </c>
      <c r="E457">
        <f t="shared" si="83"/>
        <v>0.39500000000000002</v>
      </c>
      <c r="F457">
        <v>0.13655999999999999</v>
      </c>
      <c r="G457" s="29">
        <f t="shared" si="84"/>
        <v>6.1699999999999811E-3</v>
      </c>
      <c r="H457">
        <f t="shared" si="85"/>
        <v>6.1699999999999813</v>
      </c>
      <c r="I457" s="7">
        <f t="shared" si="86"/>
        <v>15.620253164556914</v>
      </c>
    </row>
    <row r="458" spans="1:9">
      <c r="B458" t="s">
        <v>35</v>
      </c>
      <c r="C458" s="29">
        <v>0.12154</v>
      </c>
      <c r="D458">
        <v>410</v>
      </c>
      <c r="E458">
        <f t="shared" si="83"/>
        <v>0.41</v>
      </c>
      <c r="F458">
        <v>0.12129</v>
      </c>
      <c r="G458" s="29">
        <f t="shared" si="84"/>
        <v>-2.5000000000000022E-4</v>
      </c>
      <c r="H458">
        <f t="shared" si="85"/>
        <v>-0.25000000000000022</v>
      </c>
      <c r="I458" s="7">
        <f>H458/E458</f>
        <v>-0.60975609756097615</v>
      </c>
    </row>
    <row r="459" spans="1:9">
      <c r="B459" t="s">
        <v>83</v>
      </c>
      <c r="C459" s="29">
        <v>0.12525</v>
      </c>
      <c r="D459">
        <v>387</v>
      </c>
      <c r="E459">
        <f t="shared" si="83"/>
        <v>0.38700000000000001</v>
      </c>
      <c r="F459">
        <v>0.12889</v>
      </c>
      <c r="G459" s="29">
        <f t="shared" si="84"/>
        <v>3.6400000000000043E-3</v>
      </c>
      <c r="H459">
        <f t="shared" si="85"/>
        <v>3.6400000000000041</v>
      </c>
      <c r="I459" s="7">
        <f>H459/E459</f>
        <v>9.4056847545219746</v>
      </c>
    </row>
    <row r="461" spans="1:9">
      <c r="A461" s="30">
        <v>38830</v>
      </c>
      <c r="B461" t="s">
        <v>88</v>
      </c>
    </row>
    <row r="462" spans="1:9">
      <c r="A462" s="2" t="s">
        <v>19</v>
      </c>
      <c r="B462" s="2" t="s">
        <v>20</v>
      </c>
      <c r="C462" s="2" t="s">
        <v>30</v>
      </c>
      <c r="D462" s="2" t="s">
        <v>34</v>
      </c>
      <c r="E462" s="2" t="s">
        <v>36</v>
      </c>
      <c r="F462" s="2" t="s">
        <v>31</v>
      </c>
      <c r="G462" s="2" t="s">
        <v>44</v>
      </c>
      <c r="H462" s="2" t="s">
        <v>45</v>
      </c>
      <c r="I462" s="2" t="s">
        <v>33</v>
      </c>
    </row>
    <row r="463" spans="1:9">
      <c r="A463" s="1">
        <v>1</v>
      </c>
      <c r="B463" t="s">
        <v>3</v>
      </c>
      <c r="C463" s="29">
        <v>0.12609999999999999</v>
      </c>
      <c r="D463">
        <v>350</v>
      </c>
      <c r="E463">
        <f t="shared" ref="E463:E479" si="87">D463/1000</f>
        <v>0.35</v>
      </c>
      <c r="F463">
        <v>0.12703999999999999</v>
      </c>
      <c r="G463">
        <f>F463-C463</f>
        <v>9.3999999999999639E-4</v>
      </c>
      <c r="H463">
        <f t="shared" ref="H463:H479" si="88">G463*1000</f>
        <v>0.93999999999999639</v>
      </c>
      <c r="I463" s="7">
        <f t="shared" ref="I463:I475" si="89">H463/E463</f>
        <v>2.6857142857142757</v>
      </c>
    </row>
    <row r="464" spans="1:9">
      <c r="A464" s="1">
        <v>2</v>
      </c>
      <c r="B464" t="s">
        <v>4</v>
      </c>
      <c r="C464" s="29">
        <v>0.13214999999999999</v>
      </c>
      <c r="D464">
        <v>369</v>
      </c>
      <c r="E464">
        <f t="shared" si="87"/>
        <v>0.36899999999999999</v>
      </c>
      <c r="F464">
        <v>0.13347000000000001</v>
      </c>
      <c r="G464">
        <f>F464-C464</f>
        <v>1.3200000000000156E-3</v>
      </c>
      <c r="H464">
        <f t="shared" si="88"/>
        <v>1.3200000000000156</v>
      </c>
      <c r="I464" s="7">
        <f t="shared" si="89"/>
        <v>3.5772357723577661</v>
      </c>
    </row>
    <row r="465" spans="1:9">
      <c r="A465">
        <v>3</v>
      </c>
      <c r="B465" t="s">
        <v>10</v>
      </c>
      <c r="C465" s="29">
        <v>0.12675</v>
      </c>
      <c r="D465">
        <v>379</v>
      </c>
      <c r="E465">
        <f t="shared" si="87"/>
        <v>0.379</v>
      </c>
      <c r="F465">
        <v>0.12912000000000001</v>
      </c>
      <c r="G465" s="29">
        <f>F465-C465</f>
        <v>2.370000000000011E-3</v>
      </c>
      <c r="H465">
        <f t="shared" si="88"/>
        <v>2.3700000000000108</v>
      </c>
      <c r="I465" s="7">
        <f t="shared" si="89"/>
        <v>6.2532981530343292</v>
      </c>
    </row>
    <row r="466" spans="1:9">
      <c r="A466" s="1">
        <v>4</v>
      </c>
      <c r="B466" t="s">
        <v>8</v>
      </c>
      <c r="C466" s="29">
        <v>0.12767000000000001</v>
      </c>
      <c r="D466">
        <v>248</v>
      </c>
      <c r="E466">
        <f t="shared" si="87"/>
        <v>0.248</v>
      </c>
      <c r="F466">
        <v>0.12908</v>
      </c>
      <c r="G466">
        <f t="shared" ref="G466:G479" si="90">F466-C466</f>
        <v>1.4099999999999946E-3</v>
      </c>
      <c r="H466">
        <f t="shared" si="88"/>
        <v>1.4099999999999946</v>
      </c>
      <c r="I466" s="7">
        <f t="shared" si="89"/>
        <v>5.6854838709677198</v>
      </c>
    </row>
    <row r="467" spans="1:9">
      <c r="A467" s="1">
        <v>5</v>
      </c>
      <c r="B467" t="s">
        <v>6</v>
      </c>
      <c r="C467" s="29">
        <v>0.12747</v>
      </c>
      <c r="D467">
        <v>349</v>
      </c>
      <c r="E467">
        <f t="shared" si="87"/>
        <v>0.34899999999999998</v>
      </c>
      <c r="F467">
        <v>0.12864999999999999</v>
      </c>
      <c r="G467">
        <f t="shared" si="90"/>
        <v>1.1799999999999866E-3</v>
      </c>
      <c r="H467">
        <f t="shared" si="88"/>
        <v>1.1799999999999866</v>
      </c>
      <c r="I467" s="7">
        <f t="shared" si="89"/>
        <v>3.3810888252148614</v>
      </c>
    </row>
    <row r="468" spans="1:9">
      <c r="A468" s="1">
        <v>6</v>
      </c>
      <c r="B468" t="s">
        <v>21</v>
      </c>
      <c r="C468" s="29">
        <v>0.12889999999999999</v>
      </c>
      <c r="D468">
        <v>328</v>
      </c>
      <c r="E468">
        <f t="shared" si="87"/>
        <v>0.32800000000000001</v>
      </c>
      <c r="F468">
        <v>0.12952</v>
      </c>
      <c r="G468">
        <f t="shared" si="90"/>
        <v>6.2000000000000943E-4</v>
      </c>
      <c r="H468">
        <f t="shared" si="88"/>
        <v>0.62000000000000943</v>
      </c>
      <c r="I468" s="7">
        <f t="shared" si="89"/>
        <v>1.8902439024390532</v>
      </c>
    </row>
    <row r="469" spans="1:9">
      <c r="A469" s="1">
        <v>7</v>
      </c>
      <c r="B469" t="s">
        <v>22</v>
      </c>
      <c r="C469" s="29">
        <v>0.12514</v>
      </c>
      <c r="D469">
        <v>350</v>
      </c>
      <c r="E469">
        <f t="shared" si="87"/>
        <v>0.35</v>
      </c>
      <c r="F469">
        <v>0.12576999999999999</v>
      </c>
      <c r="G469">
        <f t="shared" si="90"/>
        <v>6.2999999999999168E-4</v>
      </c>
      <c r="H469">
        <f t="shared" si="88"/>
        <v>0.62999999999999168</v>
      </c>
      <c r="I469" s="7">
        <f t="shared" si="89"/>
        <v>1.7999999999999763</v>
      </c>
    </row>
    <row r="470" spans="1:9">
      <c r="A470" s="1">
        <v>8</v>
      </c>
      <c r="B470" t="s">
        <v>7</v>
      </c>
      <c r="C470" s="29">
        <v>0.12909999999999999</v>
      </c>
      <c r="D470">
        <v>346</v>
      </c>
      <c r="E470">
        <f t="shared" si="87"/>
        <v>0.34599999999999997</v>
      </c>
      <c r="F470">
        <v>0.13075000000000001</v>
      </c>
      <c r="G470">
        <f t="shared" si="90"/>
        <v>1.6500000000000126E-3</v>
      </c>
      <c r="H470">
        <f t="shared" si="88"/>
        <v>1.6500000000000126</v>
      </c>
      <c r="I470" s="7">
        <f t="shared" si="89"/>
        <v>4.768786127167667</v>
      </c>
    </row>
    <row r="471" spans="1:9">
      <c r="A471" s="1">
        <v>9</v>
      </c>
      <c r="B471" t="s">
        <v>9</v>
      </c>
      <c r="C471" s="29">
        <v>0.12778999999999999</v>
      </c>
      <c r="D471">
        <v>338</v>
      </c>
      <c r="E471">
        <f t="shared" si="87"/>
        <v>0.33800000000000002</v>
      </c>
      <c r="F471">
        <v>0.14041000000000001</v>
      </c>
      <c r="G471">
        <f t="shared" si="90"/>
        <v>1.262000000000002E-2</v>
      </c>
      <c r="H471">
        <f t="shared" si="88"/>
        <v>12.620000000000021</v>
      </c>
      <c r="I471" s="7">
        <f t="shared" si="89"/>
        <v>37.337278106508933</v>
      </c>
    </row>
    <row r="472" spans="1:9">
      <c r="A472" s="1">
        <v>10</v>
      </c>
      <c r="B472" t="s">
        <v>23</v>
      </c>
      <c r="C472" s="29">
        <v>0.12923000000000001</v>
      </c>
      <c r="D472">
        <v>366</v>
      </c>
      <c r="E472">
        <f t="shared" si="87"/>
        <v>0.36599999999999999</v>
      </c>
      <c r="F472">
        <v>0.13122</v>
      </c>
      <c r="G472">
        <f t="shared" si="90"/>
        <v>1.9899999999999918E-3</v>
      </c>
      <c r="H472">
        <f t="shared" si="88"/>
        <v>1.9899999999999918</v>
      </c>
      <c r="I472" s="7">
        <f t="shared" si="89"/>
        <v>5.4371584699453326</v>
      </c>
    </row>
    <row r="473" spans="1:9">
      <c r="A473" s="1">
        <v>11</v>
      </c>
      <c r="B473" t="s">
        <v>14</v>
      </c>
      <c r="C473" s="29">
        <v>0.12792999999999999</v>
      </c>
      <c r="D473">
        <v>0</v>
      </c>
      <c r="E473">
        <f t="shared" si="87"/>
        <v>0</v>
      </c>
      <c r="F473">
        <v>0</v>
      </c>
      <c r="G473">
        <f t="shared" si="90"/>
        <v>-0.12792999999999999</v>
      </c>
      <c r="H473">
        <f t="shared" si="88"/>
        <v>-127.92999999999999</v>
      </c>
      <c r="I473" s="7" t="e">
        <f t="shared" si="89"/>
        <v>#DIV/0!</v>
      </c>
    </row>
    <row r="474" spans="1:9">
      <c r="A474" s="1">
        <v>12</v>
      </c>
      <c r="B474" t="s">
        <v>15</v>
      </c>
      <c r="C474" s="29">
        <v>0.1177</v>
      </c>
      <c r="D474">
        <v>391</v>
      </c>
      <c r="E474">
        <f t="shared" si="87"/>
        <v>0.39100000000000001</v>
      </c>
      <c r="F474">
        <v>0.12184</v>
      </c>
      <c r="G474" s="29">
        <f t="shared" si="90"/>
        <v>4.1400000000000048E-3</v>
      </c>
      <c r="H474">
        <f t="shared" si="88"/>
        <v>4.140000000000005</v>
      </c>
      <c r="I474" s="7">
        <f t="shared" si="89"/>
        <v>10.588235294117659</v>
      </c>
    </row>
    <row r="475" spans="1:9">
      <c r="A475" s="1">
        <v>13</v>
      </c>
      <c r="B475" t="s">
        <v>16</v>
      </c>
      <c r="C475" s="29">
        <v>0.11693000000000001</v>
      </c>
      <c r="D475">
        <v>351</v>
      </c>
      <c r="E475">
        <f t="shared" si="87"/>
        <v>0.35099999999999998</v>
      </c>
      <c r="F475">
        <v>0.11762</v>
      </c>
      <c r="G475" s="29">
        <f t="shared" si="90"/>
        <v>6.8999999999999617E-4</v>
      </c>
      <c r="H475">
        <f t="shared" si="88"/>
        <v>0.68999999999999617</v>
      </c>
      <c r="I475" s="7">
        <f t="shared" si="89"/>
        <v>1.9658119658119551</v>
      </c>
    </row>
    <row r="476" spans="1:9">
      <c r="A476" s="1">
        <v>14</v>
      </c>
      <c r="B476" t="s">
        <v>17</v>
      </c>
      <c r="C476" s="29">
        <v>0.1196</v>
      </c>
      <c r="D476">
        <v>389</v>
      </c>
      <c r="E476">
        <f>D476/1000</f>
        <v>0.38900000000000001</v>
      </c>
      <c r="F476">
        <v>0.12349</v>
      </c>
      <c r="G476" s="29">
        <f>F476-C476</f>
        <v>3.8900000000000046E-3</v>
      </c>
      <c r="H476">
        <f>G476*1000</f>
        <v>3.8900000000000046</v>
      </c>
      <c r="I476" s="7">
        <f>H476/E476</f>
        <v>10.000000000000011</v>
      </c>
    </row>
    <row r="477" spans="1:9">
      <c r="A477" s="1">
        <v>15</v>
      </c>
      <c r="B477" t="s">
        <v>18</v>
      </c>
      <c r="C477" s="29">
        <v>0.11840000000000001</v>
      </c>
      <c r="D477">
        <v>332</v>
      </c>
      <c r="E477">
        <f>D477/1000</f>
        <v>0.33200000000000002</v>
      </c>
      <c r="F477">
        <v>0.12623000000000001</v>
      </c>
      <c r="G477" s="29">
        <f>F477-C477</f>
        <v>7.8300000000000036E-3</v>
      </c>
      <c r="H477">
        <f>G477*1000</f>
        <v>7.8300000000000036</v>
      </c>
      <c r="I477" s="7">
        <f>H477/E477</f>
        <v>23.5843373493976</v>
      </c>
    </row>
    <row r="478" spans="1:9">
      <c r="B478" t="s">
        <v>35</v>
      </c>
      <c r="C478" s="29">
        <v>0.11749999999999999</v>
      </c>
      <c r="D478">
        <v>390</v>
      </c>
      <c r="E478">
        <f t="shared" si="87"/>
        <v>0.39</v>
      </c>
      <c r="F478">
        <v>0.11827</v>
      </c>
      <c r="G478" s="29">
        <f t="shared" si="90"/>
        <v>7.7000000000000679E-4</v>
      </c>
      <c r="H478">
        <f t="shared" si="88"/>
        <v>0.77000000000000679</v>
      </c>
      <c r="I478" s="7">
        <f>H478/E478</f>
        <v>1.9743589743589918</v>
      </c>
    </row>
    <row r="479" spans="1:9">
      <c r="B479" t="s">
        <v>89</v>
      </c>
      <c r="C479" s="29">
        <v>0.12135</v>
      </c>
      <c r="D479">
        <v>392</v>
      </c>
      <c r="E479">
        <f t="shared" si="87"/>
        <v>0.39200000000000002</v>
      </c>
      <c r="F479">
        <v>0.12506</v>
      </c>
      <c r="G479" s="29">
        <f t="shared" si="90"/>
        <v>3.710000000000005E-3</v>
      </c>
      <c r="H479">
        <f t="shared" si="88"/>
        <v>3.7100000000000048</v>
      </c>
      <c r="I479" s="7">
        <f>H479/E479</f>
        <v>9.464285714285726</v>
      </c>
    </row>
    <row r="481" spans="1:9">
      <c r="A481" s="30">
        <v>38872</v>
      </c>
      <c r="B481" t="s">
        <v>88</v>
      </c>
    </row>
    <row r="482" spans="1:9">
      <c r="A482" s="2" t="s">
        <v>19</v>
      </c>
      <c r="B482" s="2" t="s">
        <v>20</v>
      </c>
      <c r="C482" s="2" t="s">
        <v>30</v>
      </c>
      <c r="D482" s="2" t="s">
        <v>34</v>
      </c>
      <c r="E482" s="2" t="s">
        <v>36</v>
      </c>
      <c r="F482" s="2" t="s">
        <v>31</v>
      </c>
      <c r="G482" s="2" t="s">
        <v>44</v>
      </c>
      <c r="H482" s="2" t="s">
        <v>45</v>
      </c>
      <c r="I482" s="2" t="s">
        <v>33</v>
      </c>
    </row>
    <row r="483" spans="1:9">
      <c r="A483" s="1">
        <v>1</v>
      </c>
      <c r="B483" t="s">
        <v>3</v>
      </c>
      <c r="C483" s="29">
        <v>0.12501000000000001</v>
      </c>
      <c r="D483">
        <v>357</v>
      </c>
      <c r="E483">
        <f t="shared" ref="E483:E493" si="91">D483/1000</f>
        <v>0.35699999999999998</v>
      </c>
      <c r="F483">
        <v>0.12834999999999999</v>
      </c>
      <c r="G483">
        <f t="shared" ref="G483:G493" si="92">F483-C483</f>
        <v>3.3399999999999819E-3</v>
      </c>
      <c r="H483">
        <f t="shared" ref="H483:H493" si="93">G483*1000</f>
        <v>3.3399999999999821</v>
      </c>
      <c r="I483" s="7">
        <f t="shared" ref="I483:I492" si="94">H483/E483</f>
        <v>9.3557422969187183</v>
      </c>
    </row>
    <row r="484" spans="1:9">
      <c r="A484" s="1">
        <v>2</v>
      </c>
      <c r="B484" t="s">
        <v>4</v>
      </c>
      <c r="C484" s="29">
        <v>0.12748999999999999</v>
      </c>
      <c r="D484">
        <v>362</v>
      </c>
      <c r="E484">
        <f t="shared" si="91"/>
        <v>0.36199999999999999</v>
      </c>
      <c r="F484">
        <v>0.13158</v>
      </c>
      <c r="G484">
        <f t="shared" si="92"/>
        <v>4.0900000000000103E-3</v>
      </c>
      <c r="H484">
        <f t="shared" si="93"/>
        <v>4.0900000000000105</v>
      </c>
      <c r="I484" s="7">
        <f t="shared" si="94"/>
        <v>11.298342541436494</v>
      </c>
    </row>
    <row r="485" spans="1:9">
      <c r="A485">
        <v>3</v>
      </c>
      <c r="B485" t="s">
        <v>10</v>
      </c>
      <c r="C485" s="29">
        <v>0.12604000000000001</v>
      </c>
      <c r="D485">
        <v>305</v>
      </c>
      <c r="E485">
        <f t="shared" si="91"/>
        <v>0.30499999999999999</v>
      </c>
      <c r="F485">
        <v>0.12753999999999999</v>
      </c>
      <c r="G485">
        <f t="shared" si="92"/>
        <v>1.4999999999999736E-3</v>
      </c>
      <c r="H485">
        <f t="shared" si="93"/>
        <v>1.4999999999999736</v>
      </c>
      <c r="I485" s="7">
        <f t="shared" si="94"/>
        <v>4.918032786885159</v>
      </c>
    </row>
    <row r="486" spans="1:9">
      <c r="A486" s="1">
        <v>4</v>
      </c>
      <c r="B486" t="s">
        <v>8</v>
      </c>
      <c r="C486" s="29">
        <v>0.12587000000000001</v>
      </c>
      <c r="D486">
        <v>380</v>
      </c>
      <c r="E486">
        <f t="shared" si="91"/>
        <v>0.38</v>
      </c>
      <c r="F486">
        <v>0.12670999999999999</v>
      </c>
      <c r="G486">
        <f t="shared" si="92"/>
        <v>8.3999999999997965E-4</v>
      </c>
      <c r="H486">
        <f t="shared" si="93"/>
        <v>0.83999999999997965</v>
      </c>
      <c r="I486" s="7">
        <f t="shared" si="94"/>
        <v>2.2105263157894202</v>
      </c>
    </row>
    <row r="487" spans="1:9">
      <c r="A487" s="1">
        <v>5</v>
      </c>
      <c r="B487" t="s">
        <v>6</v>
      </c>
      <c r="C487" s="29">
        <v>0.12379999999999999</v>
      </c>
      <c r="D487">
        <v>371</v>
      </c>
      <c r="E487">
        <f t="shared" si="91"/>
        <v>0.371</v>
      </c>
      <c r="F487">
        <v>0.12564</v>
      </c>
      <c r="G487">
        <f t="shared" si="92"/>
        <v>1.8400000000000083E-3</v>
      </c>
      <c r="H487">
        <f t="shared" si="93"/>
        <v>1.8400000000000083</v>
      </c>
      <c r="I487" s="7">
        <f t="shared" si="94"/>
        <v>4.9595687331536613</v>
      </c>
    </row>
    <row r="488" spans="1:9">
      <c r="A488" s="1">
        <v>6</v>
      </c>
      <c r="B488" t="s">
        <v>21</v>
      </c>
      <c r="C488" s="29">
        <v>0.1235</v>
      </c>
      <c r="D488">
        <v>365</v>
      </c>
      <c r="E488">
        <f t="shared" si="91"/>
        <v>0.36499999999999999</v>
      </c>
      <c r="F488">
        <v>0.13811000000000001</v>
      </c>
      <c r="G488">
        <f t="shared" si="92"/>
        <v>1.4610000000000012E-2</v>
      </c>
      <c r="H488">
        <f t="shared" si="93"/>
        <v>14.610000000000012</v>
      </c>
      <c r="I488" s="7">
        <f t="shared" si="94"/>
        <v>40.027397260274007</v>
      </c>
    </row>
    <row r="489" spans="1:9">
      <c r="A489" s="1">
        <v>7</v>
      </c>
      <c r="B489" t="s">
        <v>22</v>
      </c>
      <c r="C489" s="29">
        <v>0.12820000000000001</v>
      </c>
      <c r="D489">
        <v>354</v>
      </c>
      <c r="E489">
        <f t="shared" si="91"/>
        <v>0.35399999999999998</v>
      </c>
      <c r="F489">
        <v>0.13027</v>
      </c>
      <c r="G489">
        <f t="shared" si="92"/>
        <v>2.0699999999999885E-3</v>
      </c>
      <c r="H489">
        <f t="shared" si="93"/>
        <v>2.0699999999999887</v>
      </c>
      <c r="I489" s="7">
        <f t="shared" si="94"/>
        <v>5.8474576271186125</v>
      </c>
    </row>
    <row r="490" spans="1:9">
      <c r="A490" s="1">
        <v>8</v>
      </c>
      <c r="B490" t="s">
        <v>7</v>
      </c>
      <c r="C490" s="29">
        <v>0.12323000000000001</v>
      </c>
      <c r="D490">
        <v>398</v>
      </c>
      <c r="E490">
        <f t="shared" si="91"/>
        <v>0.39800000000000002</v>
      </c>
      <c r="F490">
        <v>0.12384000000000001</v>
      </c>
      <c r="G490">
        <f t="shared" si="92"/>
        <v>6.0999999999999943E-4</v>
      </c>
      <c r="H490">
        <f t="shared" si="93"/>
        <v>0.60999999999999943</v>
      </c>
      <c r="I490" s="7">
        <f t="shared" si="94"/>
        <v>1.5326633165829131</v>
      </c>
    </row>
    <row r="491" spans="1:9">
      <c r="A491" s="1">
        <v>10</v>
      </c>
      <c r="B491" t="s">
        <v>23</v>
      </c>
      <c r="C491" s="29">
        <v>0.11824</v>
      </c>
      <c r="D491">
        <v>408</v>
      </c>
      <c r="E491">
        <f t="shared" si="91"/>
        <v>0.40799999999999997</v>
      </c>
      <c r="F491">
        <v>0.11933000000000001</v>
      </c>
      <c r="G491">
        <f t="shared" si="92"/>
        <v>1.0900000000000076E-3</v>
      </c>
      <c r="H491">
        <f t="shared" si="93"/>
        <v>1.0900000000000076</v>
      </c>
      <c r="I491" s="7">
        <f t="shared" si="94"/>
        <v>2.6715686274509993</v>
      </c>
    </row>
    <row r="492" spans="1:9">
      <c r="A492" s="1">
        <v>12</v>
      </c>
      <c r="B492" t="s">
        <v>15</v>
      </c>
      <c r="C492" s="29">
        <v>0.12112000000000001</v>
      </c>
      <c r="D492">
        <v>382</v>
      </c>
      <c r="E492">
        <f t="shared" si="91"/>
        <v>0.38200000000000001</v>
      </c>
      <c r="F492">
        <v>0.12667</v>
      </c>
      <c r="G492" s="29">
        <f t="shared" si="92"/>
        <v>5.5499999999999994E-3</v>
      </c>
      <c r="H492">
        <f t="shared" si="93"/>
        <v>5.5499999999999989</v>
      </c>
      <c r="I492" s="7">
        <f t="shared" si="94"/>
        <v>14.528795811518322</v>
      </c>
    </row>
    <row r="493" spans="1:9">
      <c r="B493" t="s">
        <v>35</v>
      </c>
      <c r="C493" s="29">
        <v>0.12766</v>
      </c>
      <c r="D493">
        <v>380</v>
      </c>
      <c r="E493">
        <f t="shared" si="91"/>
        <v>0.38</v>
      </c>
      <c r="F493">
        <v>0.12787999999999999</v>
      </c>
      <c r="G493" s="29">
        <f t="shared" si="92"/>
        <v>2.1999999999999797E-4</v>
      </c>
      <c r="H493">
        <f t="shared" si="93"/>
        <v>0.21999999999999797</v>
      </c>
      <c r="I493" s="7">
        <f>H493/E493</f>
        <v>0.57894736842104733</v>
      </c>
    </row>
    <row r="494" spans="1:9">
      <c r="B494" t="s">
        <v>85</v>
      </c>
      <c r="C494" s="29">
        <v>0.12892999999999999</v>
      </c>
      <c r="D494">
        <v>335</v>
      </c>
      <c r="E494">
        <f>D494/1000</f>
        <v>0.33500000000000002</v>
      </c>
      <c r="F494">
        <v>0.13400999999999999</v>
      </c>
      <c r="G494" s="29">
        <f>F494-C494</f>
        <v>5.0800000000000012E-3</v>
      </c>
      <c r="H494">
        <f>G494*1000</f>
        <v>5.080000000000001</v>
      </c>
      <c r="I494" s="7">
        <f>H494/E494</f>
        <v>15.164179104477613</v>
      </c>
    </row>
    <row r="496" spans="1:9">
      <c r="A496" s="30">
        <v>38891</v>
      </c>
      <c r="B496" t="s">
        <v>88</v>
      </c>
    </row>
    <row r="497" spans="1:9">
      <c r="A497" s="2" t="s">
        <v>19</v>
      </c>
      <c r="B497" s="2" t="s">
        <v>20</v>
      </c>
      <c r="C497" s="2" t="s">
        <v>30</v>
      </c>
      <c r="D497" s="2" t="s">
        <v>34</v>
      </c>
      <c r="E497" s="2" t="s">
        <v>36</v>
      </c>
      <c r="F497" s="2" t="s">
        <v>31</v>
      </c>
      <c r="G497" s="2" t="s">
        <v>44</v>
      </c>
      <c r="H497" s="2" t="s">
        <v>45</v>
      </c>
      <c r="I497" s="2" t="s">
        <v>33</v>
      </c>
    </row>
    <row r="498" spans="1:9">
      <c r="A498" s="1">
        <v>1</v>
      </c>
      <c r="B498" t="s">
        <v>3</v>
      </c>
      <c r="C498" s="29">
        <v>0.11916</v>
      </c>
      <c r="D498">
        <v>362</v>
      </c>
      <c r="E498">
        <f t="shared" ref="E498:E510" si="95">D498/1000</f>
        <v>0.36199999999999999</v>
      </c>
      <c r="F498">
        <v>0.12082</v>
      </c>
      <c r="G498">
        <f t="shared" ref="G498:G510" si="96">F498-C498</f>
        <v>1.6599999999999948E-3</v>
      </c>
      <c r="H498">
        <f t="shared" ref="H498:H510" si="97">G498*1000</f>
        <v>1.6599999999999948</v>
      </c>
      <c r="I498" s="7">
        <f t="shared" ref="I498:I509" si="98">H498/E498</f>
        <v>4.5856353591160079</v>
      </c>
    </row>
    <row r="499" spans="1:9">
      <c r="A499" s="1">
        <v>2</v>
      </c>
      <c r="B499" t="s">
        <v>4</v>
      </c>
      <c r="C499" s="29">
        <v>0.1212</v>
      </c>
      <c r="D499">
        <v>320</v>
      </c>
      <c r="E499">
        <f t="shared" si="95"/>
        <v>0.32</v>
      </c>
      <c r="F499">
        <v>0.12277</v>
      </c>
      <c r="G499">
        <f t="shared" si="96"/>
        <v>1.5700000000000019E-3</v>
      </c>
      <c r="H499">
        <f t="shared" si="97"/>
        <v>1.5700000000000021</v>
      </c>
      <c r="I499" s="7">
        <f t="shared" si="98"/>
        <v>4.9062500000000062</v>
      </c>
    </row>
    <row r="500" spans="1:9">
      <c r="A500">
        <v>3</v>
      </c>
      <c r="B500" t="s">
        <v>10</v>
      </c>
      <c r="C500" s="29">
        <v>0.12053999999999999</v>
      </c>
      <c r="D500">
        <v>422</v>
      </c>
      <c r="E500">
        <f t="shared" si="95"/>
        <v>0.42199999999999999</v>
      </c>
      <c r="F500">
        <v>0.12995999999999999</v>
      </c>
      <c r="G500">
        <f t="shared" si="96"/>
        <v>9.4199999999999978E-3</v>
      </c>
      <c r="H500">
        <f t="shared" si="97"/>
        <v>9.4199999999999982</v>
      </c>
      <c r="I500" s="7">
        <f t="shared" si="98"/>
        <v>22.322274881516584</v>
      </c>
    </row>
    <row r="501" spans="1:9">
      <c r="A501" s="1">
        <v>4</v>
      </c>
      <c r="B501" t="s">
        <v>8</v>
      </c>
      <c r="C501" s="29">
        <v>0.12203</v>
      </c>
      <c r="D501">
        <v>420</v>
      </c>
      <c r="E501">
        <f t="shared" si="95"/>
        <v>0.42</v>
      </c>
      <c r="F501">
        <v>0.12331</v>
      </c>
      <c r="G501">
        <f t="shared" si="96"/>
        <v>1.2800000000000034E-3</v>
      </c>
      <c r="H501">
        <f t="shared" si="97"/>
        <v>1.2800000000000034</v>
      </c>
      <c r="I501" s="7">
        <f t="shared" si="98"/>
        <v>3.0476190476190559</v>
      </c>
    </row>
    <row r="502" spans="1:9">
      <c r="A502" s="1">
        <v>5</v>
      </c>
      <c r="B502" t="s">
        <v>6</v>
      </c>
      <c r="C502" s="29">
        <v>0.12604000000000001</v>
      </c>
      <c r="D502">
        <v>431</v>
      </c>
      <c r="E502">
        <f t="shared" si="95"/>
        <v>0.43099999999999999</v>
      </c>
      <c r="F502">
        <v>0.12742000000000001</v>
      </c>
      <c r="G502">
        <f t="shared" si="96"/>
        <v>1.3799999999999923E-3</v>
      </c>
      <c r="H502">
        <f t="shared" si="97"/>
        <v>1.3799999999999923</v>
      </c>
      <c r="I502" s="7">
        <f t="shared" si="98"/>
        <v>3.2018561484918617</v>
      </c>
    </row>
    <row r="503" spans="1:9">
      <c r="A503" s="1">
        <v>6</v>
      </c>
      <c r="B503" t="s">
        <v>21</v>
      </c>
      <c r="C503" s="29">
        <v>0.12725</v>
      </c>
      <c r="D503">
        <v>389</v>
      </c>
      <c r="E503">
        <f t="shared" si="95"/>
        <v>0.38900000000000001</v>
      </c>
      <c r="F503">
        <v>0.12914999999999999</v>
      </c>
      <c r="G503">
        <f t="shared" si="96"/>
        <v>1.899999999999985E-3</v>
      </c>
      <c r="H503">
        <f t="shared" si="97"/>
        <v>1.899999999999985</v>
      </c>
      <c r="I503" s="7">
        <f t="shared" si="98"/>
        <v>4.8843187660667997</v>
      </c>
    </row>
    <row r="504" spans="1:9">
      <c r="A504" s="1">
        <v>7</v>
      </c>
      <c r="B504" t="s">
        <v>22</v>
      </c>
      <c r="C504" s="29">
        <v>0.12620999999999999</v>
      </c>
      <c r="D504">
        <v>350</v>
      </c>
      <c r="E504">
        <f t="shared" si="95"/>
        <v>0.35</v>
      </c>
      <c r="F504">
        <v>0.12684999999999999</v>
      </c>
      <c r="G504">
        <f t="shared" si="96"/>
        <v>6.4000000000000168E-4</v>
      </c>
      <c r="H504">
        <f t="shared" si="97"/>
        <v>0.64000000000000168</v>
      </c>
      <c r="I504" s="7">
        <f t="shared" si="98"/>
        <v>1.8285714285714334</v>
      </c>
    </row>
    <row r="505" spans="1:9">
      <c r="A505" s="1">
        <v>8</v>
      </c>
      <c r="B505" t="s">
        <v>7</v>
      </c>
      <c r="C505" s="29">
        <v>0.12784999999999999</v>
      </c>
      <c r="D505">
        <v>341</v>
      </c>
      <c r="E505">
        <f t="shared" si="95"/>
        <v>0.34100000000000003</v>
      </c>
      <c r="F505">
        <v>0.13045999999999999</v>
      </c>
      <c r="G505">
        <f t="shared" si="96"/>
        <v>2.6100000000000012E-3</v>
      </c>
      <c r="H505">
        <f t="shared" si="97"/>
        <v>2.6100000000000012</v>
      </c>
      <c r="I505" s="7">
        <f t="shared" si="98"/>
        <v>7.6539589442815279</v>
      </c>
    </row>
    <row r="506" spans="1:9">
      <c r="A506" s="1">
        <v>9</v>
      </c>
      <c r="B506" t="s">
        <v>9</v>
      </c>
      <c r="C506" s="29">
        <v>0.12554000000000001</v>
      </c>
      <c r="D506">
        <v>340</v>
      </c>
      <c r="E506">
        <f t="shared" si="95"/>
        <v>0.34</v>
      </c>
      <c r="F506">
        <v>0.14842</v>
      </c>
      <c r="G506">
        <f t="shared" si="96"/>
        <v>2.2879999999999984E-2</v>
      </c>
      <c r="H506">
        <f t="shared" si="97"/>
        <v>22.879999999999985</v>
      </c>
      <c r="I506" s="7">
        <f t="shared" si="98"/>
        <v>67.294117647058769</v>
      </c>
    </row>
    <row r="507" spans="1:9">
      <c r="A507" s="1">
        <v>11</v>
      </c>
      <c r="B507" t="s">
        <v>14</v>
      </c>
      <c r="C507" s="29">
        <v>0.12923000000000001</v>
      </c>
      <c r="D507">
        <v>376</v>
      </c>
      <c r="E507">
        <f t="shared" si="95"/>
        <v>0.376</v>
      </c>
      <c r="F507">
        <v>0.13211000000000001</v>
      </c>
      <c r="G507">
        <f t="shared" si="96"/>
        <v>2.8799999999999937E-3</v>
      </c>
      <c r="H507">
        <f t="shared" si="97"/>
        <v>2.8799999999999937</v>
      </c>
      <c r="I507" s="7">
        <f t="shared" si="98"/>
        <v>7.6595744680850899</v>
      </c>
    </row>
    <row r="508" spans="1:9">
      <c r="A508" s="1">
        <v>12</v>
      </c>
      <c r="B508" t="s">
        <v>15</v>
      </c>
      <c r="C508" s="29">
        <v>0.12872</v>
      </c>
      <c r="D508">
        <v>380</v>
      </c>
      <c r="E508">
        <f t="shared" si="95"/>
        <v>0.38</v>
      </c>
      <c r="F508">
        <v>0.13608000000000001</v>
      </c>
      <c r="G508" s="29">
        <f t="shared" si="96"/>
        <v>7.3600000000000054E-3</v>
      </c>
      <c r="H508">
        <f t="shared" si="97"/>
        <v>7.3600000000000056</v>
      </c>
      <c r="I508" s="7">
        <f t="shared" si="98"/>
        <v>19.368421052631593</v>
      </c>
    </row>
    <row r="509" spans="1:9">
      <c r="A509" s="1">
        <v>14</v>
      </c>
      <c r="B509" t="s">
        <v>17</v>
      </c>
      <c r="C509" s="29">
        <v>0.12991</v>
      </c>
      <c r="D509">
        <v>338</v>
      </c>
      <c r="E509">
        <f t="shared" si="95"/>
        <v>0.33800000000000002</v>
      </c>
      <c r="F509">
        <v>0.13457</v>
      </c>
      <c r="G509" s="29">
        <f t="shared" si="96"/>
        <v>4.6599999999999975E-3</v>
      </c>
      <c r="H509">
        <f t="shared" si="97"/>
        <v>4.6599999999999975</v>
      </c>
      <c r="I509" s="7">
        <f t="shared" si="98"/>
        <v>13.786982248520701</v>
      </c>
    </row>
    <row r="510" spans="1:9">
      <c r="B510" t="s">
        <v>35</v>
      </c>
      <c r="C510" s="29">
        <v>0.13062000000000001</v>
      </c>
      <c r="D510">
        <v>405</v>
      </c>
      <c r="E510">
        <f t="shared" si="95"/>
        <v>0.40500000000000003</v>
      </c>
      <c r="F510">
        <v>0.1308</v>
      </c>
      <c r="G510" s="29">
        <f t="shared" si="96"/>
        <v>1.7999999999998573E-4</v>
      </c>
      <c r="H510">
        <f t="shared" si="97"/>
        <v>0.17999999999998573</v>
      </c>
      <c r="I510" s="7">
        <f>H510/E510</f>
        <v>0.44444444444440917</v>
      </c>
    </row>
    <row r="512" spans="1:9">
      <c r="A512" s="30">
        <v>38914</v>
      </c>
      <c r="B512" t="s">
        <v>88</v>
      </c>
    </row>
    <row r="513" spans="1:9">
      <c r="A513" s="2" t="s">
        <v>19</v>
      </c>
      <c r="B513" s="2" t="s">
        <v>20</v>
      </c>
      <c r="C513" s="2" t="s">
        <v>30</v>
      </c>
      <c r="D513" s="2" t="s">
        <v>34</v>
      </c>
      <c r="E513" s="2" t="s">
        <v>36</v>
      </c>
      <c r="F513" s="2" t="s">
        <v>31</v>
      </c>
      <c r="G513" s="2" t="s">
        <v>44</v>
      </c>
      <c r="H513" s="2" t="s">
        <v>45</v>
      </c>
      <c r="I513" s="2" t="s">
        <v>33</v>
      </c>
    </row>
    <row r="514" spans="1:9">
      <c r="A514" s="1">
        <v>1</v>
      </c>
      <c r="B514" t="s">
        <v>3</v>
      </c>
      <c r="C514" s="29">
        <v>0.13053999999999999</v>
      </c>
      <c r="D514">
        <v>372</v>
      </c>
      <c r="E514">
        <f t="shared" ref="E514:E528" si="99">D514/1000</f>
        <v>0.372</v>
      </c>
      <c r="F514">
        <v>0.13152</v>
      </c>
      <c r="G514">
        <f t="shared" ref="G514:G528" si="100">F514-C514</f>
        <v>9.8000000000000864E-4</v>
      </c>
      <c r="H514">
        <f t="shared" ref="H514:H528" si="101">G514*1000</f>
        <v>0.98000000000000864</v>
      </c>
      <c r="I514" s="7">
        <f t="shared" ref="I514:I526" si="102">H514/E514</f>
        <v>2.6344086021505611</v>
      </c>
    </row>
    <row r="515" spans="1:9">
      <c r="A515" s="1">
        <v>2</v>
      </c>
      <c r="B515" t="s">
        <v>4</v>
      </c>
      <c r="C515" s="29">
        <v>0.13303000000000001</v>
      </c>
      <c r="D515">
        <v>361</v>
      </c>
      <c r="E515">
        <f t="shared" si="99"/>
        <v>0.36099999999999999</v>
      </c>
      <c r="F515">
        <v>0.13439999999999999</v>
      </c>
      <c r="G515">
        <f t="shared" si="100"/>
        <v>1.3699999999999823E-3</v>
      </c>
      <c r="H515">
        <f t="shared" si="101"/>
        <v>1.3699999999999823</v>
      </c>
      <c r="I515" s="7">
        <f t="shared" si="102"/>
        <v>3.7950138504154638</v>
      </c>
    </row>
    <row r="516" spans="1:9">
      <c r="A516">
        <v>3</v>
      </c>
      <c r="B516" t="s">
        <v>10</v>
      </c>
      <c r="C516" s="29">
        <v>0.12970999999999999</v>
      </c>
      <c r="D516">
        <v>378</v>
      </c>
      <c r="E516">
        <f t="shared" si="99"/>
        <v>0.378</v>
      </c>
      <c r="F516">
        <v>0.13172</v>
      </c>
      <c r="G516">
        <f t="shared" si="100"/>
        <v>2.0100000000000118E-3</v>
      </c>
      <c r="H516">
        <f t="shared" si="101"/>
        <v>2.0100000000000118</v>
      </c>
      <c r="I516" s="7">
        <f t="shared" si="102"/>
        <v>5.3174603174603483</v>
      </c>
    </row>
    <row r="517" spans="1:9">
      <c r="A517" s="1">
        <v>4</v>
      </c>
      <c r="B517" t="s">
        <v>8</v>
      </c>
      <c r="C517" s="29">
        <v>0.13039999999999999</v>
      </c>
      <c r="D517">
        <v>386</v>
      </c>
      <c r="E517">
        <f t="shared" si="99"/>
        <v>0.38600000000000001</v>
      </c>
      <c r="F517">
        <v>0.13184000000000001</v>
      </c>
      <c r="G517">
        <f t="shared" si="100"/>
        <v>1.4400000000000246E-3</v>
      </c>
      <c r="H517">
        <f t="shared" si="101"/>
        <v>1.4400000000000246</v>
      </c>
      <c r="I517" s="7">
        <f t="shared" si="102"/>
        <v>3.7305699481865919</v>
      </c>
    </row>
    <row r="518" spans="1:9">
      <c r="A518" s="1">
        <v>5</v>
      </c>
      <c r="B518" t="s">
        <v>6</v>
      </c>
      <c r="C518" s="29">
        <v>0.12744</v>
      </c>
      <c r="D518">
        <v>386</v>
      </c>
      <c r="E518">
        <f t="shared" si="99"/>
        <v>0.38600000000000001</v>
      </c>
      <c r="F518">
        <v>0.12884999999999999</v>
      </c>
      <c r="G518">
        <f t="shared" si="100"/>
        <v>1.4099999999999946E-3</v>
      </c>
      <c r="H518">
        <f t="shared" si="101"/>
        <v>1.4099999999999946</v>
      </c>
      <c r="I518" s="7">
        <f t="shared" si="102"/>
        <v>3.6528497409326284</v>
      </c>
    </row>
    <row r="519" spans="1:9">
      <c r="A519" s="1">
        <v>6</v>
      </c>
      <c r="B519" t="s">
        <v>21</v>
      </c>
      <c r="C519" s="29">
        <v>0.1172</v>
      </c>
      <c r="D519">
        <v>395</v>
      </c>
      <c r="E519">
        <f t="shared" si="99"/>
        <v>0.39500000000000002</v>
      </c>
      <c r="F519">
        <v>0.11844</v>
      </c>
      <c r="G519">
        <f t="shared" si="100"/>
        <v>1.240000000000005E-3</v>
      </c>
      <c r="H519">
        <f t="shared" si="101"/>
        <v>1.2400000000000051</v>
      </c>
      <c r="I519" s="7">
        <f t="shared" si="102"/>
        <v>3.1392405063291267</v>
      </c>
    </row>
    <row r="520" spans="1:9">
      <c r="A520" s="1">
        <v>7</v>
      </c>
      <c r="B520" t="s">
        <v>22</v>
      </c>
      <c r="C520" s="29">
        <v>0.12812000000000001</v>
      </c>
      <c r="D520">
        <v>394</v>
      </c>
      <c r="E520">
        <f t="shared" si="99"/>
        <v>0.39400000000000002</v>
      </c>
      <c r="F520">
        <v>0.12936</v>
      </c>
      <c r="G520">
        <f t="shared" si="100"/>
        <v>1.2399999999999911E-3</v>
      </c>
      <c r="H520">
        <f t="shared" si="101"/>
        <v>1.2399999999999911</v>
      </c>
      <c r="I520" s="7">
        <f t="shared" si="102"/>
        <v>3.1472081218273886</v>
      </c>
    </row>
    <row r="521" spans="1:9">
      <c r="A521" s="1">
        <v>8</v>
      </c>
      <c r="B521" t="s">
        <v>7</v>
      </c>
      <c r="C521" s="29">
        <v>0.12731000000000001</v>
      </c>
      <c r="D521">
        <v>385</v>
      </c>
      <c r="E521">
        <f t="shared" si="99"/>
        <v>0.38500000000000001</v>
      </c>
      <c r="F521">
        <v>0.13028000000000001</v>
      </c>
      <c r="G521">
        <f t="shared" si="100"/>
        <v>2.9700000000000004E-3</v>
      </c>
      <c r="H521">
        <f t="shared" si="101"/>
        <v>2.9700000000000006</v>
      </c>
      <c r="I521" s="7">
        <f t="shared" si="102"/>
        <v>7.7142857142857162</v>
      </c>
    </row>
    <row r="522" spans="1:9">
      <c r="A522" s="1">
        <v>10</v>
      </c>
      <c r="B522" t="s">
        <v>23</v>
      </c>
      <c r="C522" s="29">
        <v>0.12831999999999999</v>
      </c>
      <c r="D522">
        <v>379</v>
      </c>
      <c r="E522">
        <f t="shared" si="99"/>
        <v>0.379</v>
      </c>
      <c r="F522">
        <v>0.13563</v>
      </c>
      <c r="G522">
        <f t="shared" si="100"/>
        <v>7.3100000000000109E-3</v>
      </c>
      <c r="H522">
        <f t="shared" si="101"/>
        <v>7.3100000000000112</v>
      </c>
      <c r="I522" s="7">
        <f t="shared" si="102"/>
        <v>19.287598944591057</v>
      </c>
    </row>
    <row r="523" spans="1:9">
      <c r="A523" s="1">
        <v>11</v>
      </c>
      <c r="B523" t="s">
        <v>14</v>
      </c>
      <c r="C523" s="29">
        <v>0.12803</v>
      </c>
      <c r="D523">
        <v>337</v>
      </c>
      <c r="E523">
        <f t="shared" si="99"/>
        <v>0.33700000000000002</v>
      </c>
      <c r="F523">
        <v>0.12931000000000001</v>
      </c>
      <c r="G523">
        <f t="shared" si="100"/>
        <v>1.2800000000000034E-3</v>
      </c>
      <c r="H523">
        <f t="shared" si="101"/>
        <v>1.2800000000000034</v>
      </c>
      <c r="I523" s="7">
        <f t="shared" si="102"/>
        <v>3.7982195845697428</v>
      </c>
    </row>
    <row r="524" spans="1:9">
      <c r="A524" s="1">
        <v>12</v>
      </c>
      <c r="B524" t="s">
        <v>15</v>
      </c>
      <c r="C524" s="29">
        <v>0.13053000000000001</v>
      </c>
      <c r="D524">
        <v>385</v>
      </c>
      <c r="E524">
        <f t="shared" si="99"/>
        <v>0.38500000000000001</v>
      </c>
      <c r="F524">
        <v>0.13688</v>
      </c>
      <c r="G524" s="29">
        <f t="shared" si="100"/>
        <v>6.3499999999999945E-3</v>
      </c>
      <c r="H524">
        <f t="shared" si="101"/>
        <v>6.3499999999999943</v>
      </c>
      <c r="I524" s="7">
        <f t="shared" si="102"/>
        <v>16.49350649350648</v>
      </c>
    </row>
    <row r="525" spans="1:9">
      <c r="A525" s="1">
        <v>14</v>
      </c>
      <c r="B525" t="s">
        <v>17</v>
      </c>
      <c r="C525" s="29">
        <v>0.13166</v>
      </c>
      <c r="D525">
        <v>370</v>
      </c>
      <c r="E525">
        <f t="shared" si="99"/>
        <v>0.37</v>
      </c>
      <c r="F525">
        <v>0.13428000000000001</v>
      </c>
      <c r="G525" s="29">
        <f t="shared" si="100"/>
        <v>2.6200000000000112E-3</v>
      </c>
      <c r="H525">
        <f t="shared" si="101"/>
        <v>2.6200000000000112</v>
      </c>
      <c r="I525" s="7">
        <f t="shared" si="102"/>
        <v>7.0810810810811118</v>
      </c>
    </row>
    <row r="526" spans="1:9">
      <c r="A526" s="1">
        <v>15</v>
      </c>
      <c r="B526" t="s">
        <v>18</v>
      </c>
      <c r="C526" s="29">
        <v>0.12986</v>
      </c>
      <c r="D526">
        <v>375</v>
      </c>
      <c r="E526">
        <f t="shared" si="99"/>
        <v>0.375</v>
      </c>
      <c r="F526">
        <v>0.13378999999999999</v>
      </c>
      <c r="G526" s="29">
        <f t="shared" si="100"/>
        <v>3.9299999999999891E-3</v>
      </c>
      <c r="H526">
        <f t="shared" si="101"/>
        <v>3.9299999999999891</v>
      </c>
      <c r="I526" s="7">
        <f t="shared" si="102"/>
        <v>10.47999999999997</v>
      </c>
    </row>
    <row r="527" spans="1:9">
      <c r="B527" t="s">
        <v>35</v>
      </c>
      <c r="C527" s="29">
        <v>0.12543000000000001</v>
      </c>
      <c r="D527">
        <v>367</v>
      </c>
      <c r="E527">
        <f t="shared" si="99"/>
        <v>0.36699999999999999</v>
      </c>
      <c r="F527">
        <v>0.12703</v>
      </c>
      <c r="G527" s="29">
        <f t="shared" si="100"/>
        <v>1.5999999999999903E-3</v>
      </c>
      <c r="H527">
        <f t="shared" si="101"/>
        <v>1.5999999999999903</v>
      </c>
      <c r="I527" s="7">
        <f>H527/E527</f>
        <v>4.3596730245231345</v>
      </c>
    </row>
    <row r="528" spans="1:9">
      <c r="B528" t="s">
        <v>85</v>
      </c>
      <c r="C528" s="29">
        <v>0.12847</v>
      </c>
      <c r="D528">
        <v>374</v>
      </c>
      <c r="E528">
        <f t="shared" si="99"/>
        <v>0.374</v>
      </c>
      <c r="F528">
        <v>0.12975999999999999</v>
      </c>
      <c r="G528" s="29">
        <f t="shared" si="100"/>
        <v>1.2899999999999856E-3</v>
      </c>
      <c r="H528">
        <f t="shared" si="101"/>
        <v>1.2899999999999856</v>
      </c>
      <c r="I528" s="7">
        <f>H528/E528</f>
        <v>3.4491978609625282</v>
      </c>
    </row>
    <row r="530" spans="1:9">
      <c r="A530" s="30">
        <v>38982</v>
      </c>
      <c r="B530" t="s">
        <v>90</v>
      </c>
    </row>
    <row r="531" spans="1:9">
      <c r="A531" s="2" t="s">
        <v>19</v>
      </c>
      <c r="B531" s="2" t="s">
        <v>20</v>
      </c>
      <c r="C531" s="2" t="s">
        <v>30</v>
      </c>
      <c r="D531" s="2" t="s">
        <v>34</v>
      </c>
      <c r="E531" s="2" t="s">
        <v>36</v>
      </c>
      <c r="F531" s="2" t="s">
        <v>31</v>
      </c>
      <c r="G531" s="2" t="s">
        <v>44</v>
      </c>
      <c r="H531" s="2" t="s">
        <v>45</v>
      </c>
      <c r="I531" s="2" t="s">
        <v>33</v>
      </c>
    </row>
    <row r="532" spans="1:9">
      <c r="A532" s="1">
        <v>1</v>
      </c>
      <c r="B532" t="s">
        <v>3</v>
      </c>
      <c r="C532" s="29">
        <v>0.12592999999999999</v>
      </c>
      <c r="D532">
        <v>372</v>
      </c>
      <c r="E532">
        <f t="shared" ref="E532:E548" si="103">D532/1000</f>
        <v>0.372</v>
      </c>
      <c r="F532">
        <v>0.12655</v>
      </c>
      <c r="G532">
        <f t="shared" ref="G532:G548" si="104">F532-C532</f>
        <v>6.2000000000000943E-4</v>
      </c>
      <c r="H532">
        <f t="shared" ref="H532:H548" si="105">G532*1000</f>
        <v>0.62000000000000943</v>
      </c>
      <c r="I532" s="7">
        <f t="shared" ref="I532:I546" si="106">H532/E532</f>
        <v>1.6666666666666921</v>
      </c>
    </row>
    <row r="533" spans="1:9">
      <c r="A533" s="1">
        <v>2</v>
      </c>
      <c r="B533" t="s">
        <v>4</v>
      </c>
      <c r="C533" s="29">
        <v>0.12461999999999999</v>
      </c>
      <c r="D533">
        <v>302</v>
      </c>
      <c r="E533">
        <f t="shared" si="103"/>
        <v>0.30199999999999999</v>
      </c>
      <c r="F533">
        <v>0.1249</v>
      </c>
      <c r="G533">
        <f t="shared" si="104"/>
        <v>2.8000000000000247E-4</v>
      </c>
      <c r="H533">
        <f t="shared" si="105"/>
        <v>0.28000000000000247</v>
      </c>
      <c r="I533" s="7">
        <f t="shared" si="106"/>
        <v>0.92715231788080288</v>
      </c>
    </row>
    <row r="534" spans="1:9">
      <c r="A534">
        <v>3</v>
      </c>
      <c r="B534" t="s">
        <v>10</v>
      </c>
      <c r="C534" s="29">
        <v>0.1258</v>
      </c>
      <c r="D534">
        <v>416</v>
      </c>
      <c r="E534">
        <f t="shared" si="103"/>
        <v>0.41599999999999998</v>
      </c>
      <c r="F534">
        <v>0.12634999999999999</v>
      </c>
      <c r="G534">
        <f t="shared" si="104"/>
        <v>5.4999999999999494E-4</v>
      </c>
      <c r="H534">
        <f t="shared" si="105"/>
        <v>0.54999999999999494</v>
      </c>
      <c r="I534" s="7">
        <f t="shared" si="106"/>
        <v>1.3221153846153726</v>
      </c>
    </row>
    <row r="535" spans="1:9">
      <c r="A535" s="1">
        <v>4</v>
      </c>
      <c r="B535" t="s">
        <v>8</v>
      </c>
      <c r="C535" s="29">
        <v>0.12894</v>
      </c>
      <c r="D535">
        <v>420</v>
      </c>
      <c r="E535">
        <f t="shared" si="103"/>
        <v>0.42</v>
      </c>
      <c r="F535">
        <v>0.13150999999999999</v>
      </c>
      <c r="G535">
        <f t="shared" si="104"/>
        <v>2.569999999999989E-3</v>
      </c>
      <c r="H535">
        <f t="shared" si="105"/>
        <v>2.5699999999999887</v>
      </c>
      <c r="I535" s="7">
        <f t="shared" si="106"/>
        <v>6.1190476190475929</v>
      </c>
    </row>
    <row r="536" spans="1:9">
      <c r="A536" s="1">
        <v>5</v>
      </c>
      <c r="B536" t="s">
        <v>6</v>
      </c>
      <c r="C536" s="29">
        <v>0.12903000000000001</v>
      </c>
      <c r="D536">
        <v>430</v>
      </c>
      <c r="E536">
        <f t="shared" si="103"/>
        <v>0.43</v>
      </c>
      <c r="F536">
        <v>0.12958</v>
      </c>
      <c r="G536">
        <f t="shared" si="104"/>
        <v>5.4999999999999494E-4</v>
      </c>
      <c r="H536">
        <f t="shared" si="105"/>
        <v>0.54999999999999494</v>
      </c>
      <c r="I536" s="7">
        <f t="shared" si="106"/>
        <v>1.2790697674418487</v>
      </c>
    </row>
    <row r="537" spans="1:9">
      <c r="A537" s="1">
        <v>6</v>
      </c>
      <c r="B537" t="s">
        <v>21</v>
      </c>
      <c r="C537" s="29">
        <v>0.12806000000000001</v>
      </c>
      <c r="D537">
        <v>418</v>
      </c>
      <c r="E537">
        <f t="shared" si="103"/>
        <v>0.41799999999999998</v>
      </c>
      <c r="F537">
        <v>0.12867000000000001</v>
      </c>
      <c r="G537">
        <f t="shared" si="104"/>
        <v>6.0999999999999943E-4</v>
      </c>
      <c r="H537">
        <f t="shared" si="105"/>
        <v>0.60999999999999943</v>
      </c>
      <c r="I537" s="7">
        <f t="shared" si="106"/>
        <v>1.4593301435406685</v>
      </c>
    </row>
    <row r="538" spans="1:9">
      <c r="A538" s="1">
        <v>7</v>
      </c>
      <c r="B538" t="s">
        <v>22</v>
      </c>
      <c r="C538" s="29">
        <v>0.12143</v>
      </c>
      <c r="D538">
        <v>425</v>
      </c>
      <c r="E538">
        <f t="shared" si="103"/>
        <v>0.42499999999999999</v>
      </c>
      <c r="F538">
        <v>0.1221</v>
      </c>
      <c r="G538">
        <f t="shared" si="104"/>
        <v>6.7000000000000393E-4</v>
      </c>
      <c r="H538">
        <f t="shared" si="105"/>
        <v>0.67000000000000393</v>
      </c>
      <c r="I538" s="7">
        <f t="shared" si="106"/>
        <v>1.5764705882353034</v>
      </c>
    </row>
    <row r="539" spans="1:9">
      <c r="A539" s="1">
        <v>8</v>
      </c>
      <c r="B539" t="s">
        <v>7</v>
      </c>
      <c r="C539" s="29">
        <v>0.1221</v>
      </c>
      <c r="D539">
        <v>422</v>
      </c>
      <c r="E539">
        <f t="shared" si="103"/>
        <v>0.42199999999999999</v>
      </c>
      <c r="F539">
        <v>0.12393999999999999</v>
      </c>
      <c r="G539">
        <f t="shared" si="104"/>
        <v>1.8399999999999944E-3</v>
      </c>
      <c r="H539">
        <f t="shared" si="105"/>
        <v>1.8399999999999945</v>
      </c>
      <c r="I539" s="7">
        <f t="shared" si="106"/>
        <v>4.3601895734597029</v>
      </c>
    </row>
    <row r="540" spans="1:9">
      <c r="A540" s="1">
        <v>9</v>
      </c>
      <c r="B540" t="s">
        <v>9</v>
      </c>
      <c r="C540" s="29">
        <v>0.1217</v>
      </c>
      <c r="D540">
        <v>409</v>
      </c>
      <c r="E540">
        <f t="shared" si="103"/>
        <v>0.40899999999999997</v>
      </c>
      <c r="F540">
        <v>0.12261</v>
      </c>
      <c r="G540">
        <f t="shared" si="104"/>
        <v>9.0999999999999415E-4</v>
      </c>
      <c r="H540">
        <f t="shared" si="105"/>
        <v>0.90999999999999415</v>
      </c>
      <c r="I540" s="7">
        <f t="shared" si="106"/>
        <v>2.2249388753056092</v>
      </c>
    </row>
    <row r="541" spans="1:9">
      <c r="A541" s="1">
        <v>10</v>
      </c>
      <c r="B541" t="s">
        <v>23</v>
      </c>
      <c r="C541" s="29">
        <v>0.12069000000000001</v>
      </c>
      <c r="D541">
        <v>398</v>
      </c>
      <c r="E541">
        <f t="shared" si="103"/>
        <v>0.39800000000000002</v>
      </c>
      <c r="F541">
        <v>0.12164</v>
      </c>
      <c r="G541">
        <f t="shared" si="104"/>
        <v>9.4999999999999252E-4</v>
      </c>
      <c r="H541">
        <f t="shared" si="105"/>
        <v>0.94999999999999252</v>
      </c>
      <c r="I541" s="7">
        <f t="shared" si="106"/>
        <v>2.3869346733668153</v>
      </c>
    </row>
    <row r="542" spans="1:9">
      <c r="A542" s="1">
        <v>11</v>
      </c>
      <c r="B542" t="s">
        <v>14</v>
      </c>
      <c r="C542" s="29">
        <v>0.12033000000000001</v>
      </c>
      <c r="D542">
        <v>388</v>
      </c>
      <c r="E542">
        <f t="shared" si="103"/>
        <v>0.38800000000000001</v>
      </c>
      <c r="F542">
        <v>0.12109</v>
      </c>
      <c r="G542">
        <f t="shared" si="104"/>
        <v>7.5999999999999679E-4</v>
      </c>
      <c r="H542">
        <f t="shared" si="105"/>
        <v>0.75999999999999679</v>
      </c>
      <c r="I542" s="7">
        <f t="shared" si="106"/>
        <v>1.9587628865979299</v>
      </c>
    </row>
    <row r="543" spans="1:9">
      <c r="A543" s="1">
        <v>12</v>
      </c>
      <c r="B543" t="s">
        <v>15</v>
      </c>
      <c r="C543" s="29">
        <v>0.12956999999999999</v>
      </c>
      <c r="D543">
        <v>410</v>
      </c>
      <c r="E543">
        <f t="shared" si="103"/>
        <v>0.41</v>
      </c>
      <c r="F543">
        <v>0.13667000000000001</v>
      </c>
      <c r="G543" s="29">
        <f t="shared" si="104"/>
        <v>7.100000000000023E-3</v>
      </c>
      <c r="H543">
        <f t="shared" si="105"/>
        <v>7.1000000000000227</v>
      </c>
      <c r="I543" s="7">
        <f t="shared" si="106"/>
        <v>17.317073170731764</v>
      </c>
    </row>
    <row r="544" spans="1:9">
      <c r="A544" s="1">
        <v>13</v>
      </c>
      <c r="B544" t="s">
        <v>16</v>
      </c>
      <c r="C544" s="29">
        <v>0.126</v>
      </c>
      <c r="D544">
        <v>369</v>
      </c>
      <c r="E544">
        <f t="shared" si="103"/>
        <v>0.36899999999999999</v>
      </c>
      <c r="F544">
        <v>0.12637000000000001</v>
      </c>
      <c r="G544" s="29">
        <f t="shared" si="104"/>
        <v>3.7000000000000921E-4</v>
      </c>
      <c r="H544">
        <f t="shared" si="105"/>
        <v>0.37000000000000921</v>
      </c>
      <c r="I544" s="7">
        <f t="shared" si="106"/>
        <v>1.002710027100296</v>
      </c>
    </row>
    <row r="545" spans="1:9">
      <c r="A545" s="1">
        <v>14</v>
      </c>
      <c r="B545" t="s">
        <v>17</v>
      </c>
      <c r="C545" s="29">
        <v>0.12497</v>
      </c>
      <c r="D545">
        <v>419</v>
      </c>
      <c r="E545">
        <f t="shared" si="103"/>
        <v>0.41899999999999998</v>
      </c>
      <c r="F545">
        <v>0.1265</v>
      </c>
      <c r="G545" s="29">
        <f t="shared" si="104"/>
        <v>1.5300000000000036E-3</v>
      </c>
      <c r="H545">
        <f t="shared" si="105"/>
        <v>1.5300000000000036</v>
      </c>
      <c r="I545" s="7">
        <f t="shared" si="106"/>
        <v>3.6515513126491732</v>
      </c>
    </row>
    <row r="546" spans="1:9">
      <c r="A546" s="1">
        <v>15</v>
      </c>
      <c r="B546" t="s">
        <v>18</v>
      </c>
      <c r="C546" s="29">
        <v>0.12783</v>
      </c>
      <c r="D546">
        <v>385</v>
      </c>
      <c r="E546">
        <f t="shared" si="103"/>
        <v>0.38500000000000001</v>
      </c>
      <c r="F546">
        <v>0.14124999999999999</v>
      </c>
      <c r="G546" s="29">
        <f t="shared" si="104"/>
        <v>1.3419999999999987E-2</v>
      </c>
      <c r="H546">
        <f t="shared" si="105"/>
        <v>13.419999999999987</v>
      </c>
      <c r="I546" s="7">
        <f t="shared" si="106"/>
        <v>34.857142857142826</v>
      </c>
    </row>
    <row r="547" spans="1:9">
      <c r="B547" t="s">
        <v>87</v>
      </c>
      <c r="C547" s="29">
        <v>0.1283</v>
      </c>
      <c r="D547">
        <v>408</v>
      </c>
      <c r="E547">
        <f t="shared" si="103"/>
        <v>0.40799999999999997</v>
      </c>
      <c r="F547">
        <v>0.12884999999999999</v>
      </c>
      <c r="G547" s="29">
        <f t="shared" si="104"/>
        <v>5.4999999999999494E-4</v>
      </c>
      <c r="H547">
        <f t="shared" si="105"/>
        <v>0.54999999999999494</v>
      </c>
      <c r="I547" s="7">
        <f>H547/E547</f>
        <v>1.3480392156862622</v>
      </c>
    </row>
    <row r="548" spans="1:9">
      <c r="B548" t="s">
        <v>35</v>
      </c>
      <c r="C548" s="29">
        <v>0.12945000000000001</v>
      </c>
      <c r="D548">
        <v>338</v>
      </c>
      <c r="E548">
        <f t="shared" si="103"/>
        <v>0.33800000000000002</v>
      </c>
      <c r="F548">
        <v>0.12948000000000001</v>
      </c>
      <c r="G548" s="29">
        <f t="shared" si="104"/>
        <v>3.0000000000002247E-5</v>
      </c>
      <c r="H548">
        <f t="shared" si="105"/>
        <v>3.0000000000002247E-2</v>
      </c>
      <c r="I548" s="7">
        <f>H548/E548</f>
        <v>8.8757396449710785E-2</v>
      </c>
    </row>
    <row r="550" spans="1:9">
      <c r="A550" s="30">
        <v>38996</v>
      </c>
      <c r="B550" t="s">
        <v>90</v>
      </c>
    </row>
    <row r="551" spans="1:9">
      <c r="A551" s="2" t="s">
        <v>19</v>
      </c>
      <c r="B551" s="2" t="s">
        <v>20</v>
      </c>
      <c r="C551" s="2" t="s">
        <v>30</v>
      </c>
      <c r="D551" s="2" t="s">
        <v>34</v>
      </c>
      <c r="E551" s="2" t="s">
        <v>36</v>
      </c>
      <c r="F551" s="2" t="s">
        <v>31</v>
      </c>
      <c r="G551" s="2" t="s">
        <v>44</v>
      </c>
      <c r="H551" s="2" t="s">
        <v>45</v>
      </c>
      <c r="I551" s="2" t="s">
        <v>33</v>
      </c>
    </row>
    <row r="552" spans="1:9">
      <c r="A552" s="1">
        <v>1</v>
      </c>
      <c r="B552" t="s">
        <v>3</v>
      </c>
      <c r="C552" s="29">
        <v>0.12512999999999999</v>
      </c>
      <c r="D552">
        <v>388</v>
      </c>
      <c r="E552">
        <f t="shared" ref="E552:E563" si="107">D552/1000</f>
        <v>0.38800000000000001</v>
      </c>
      <c r="F552">
        <v>0.12523000000000001</v>
      </c>
      <c r="G552">
        <f t="shared" ref="G552:G563" si="108">F552-C552</f>
        <v>1.0000000000001674E-4</v>
      </c>
      <c r="H552">
        <f t="shared" ref="H552:H563" si="109">G552*1000</f>
        <v>0.10000000000001674</v>
      </c>
      <c r="I552" s="7">
        <f t="shared" ref="I552:I561" si="110">H552/E552</f>
        <v>0.25773195876292976</v>
      </c>
    </row>
    <row r="553" spans="1:9">
      <c r="A553" s="1">
        <v>2</v>
      </c>
      <c r="B553" t="s">
        <v>4</v>
      </c>
      <c r="C553" s="29">
        <v>0.12336999999999999</v>
      </c>
      <c r="D553">
        <v>370</v>
      </c>
      <c r="E553">
        <f t="shared" si="107"/>
        <v>0.37</v>
      </c>
      <c r="F553">
        <v>0.12396</v>
      </c>
      <c r="G553">
        <f t="shared" si="108"/>
        <v>5.9000000000000719E-4</v>
      </c>
      <c r="H553">
        <f t="shared" si="109"/>
        <v>0.59000000000000719</v>
      </c>
      <c r="I553" s="7">
        <f t="shared" si="110"/>
        <v>1.5945945945946141</v>
      </c>
    </row>
    <row r="554" spans="1:9">
      <c r="A554">
        <v>3</v>
      </c>
      <c r="B554" t="s">
        <v>10</v>
      </c>
      <c r="C554" s="29">
        <v>0.12249</v>
      </c>
      <c r="D554">
        <v>338</v>
      </c>
      <c r="E554">
        <f t="shared" si="107"/>
        <v>0.33800000000000002</v>
      </c>
      <c r="F554">
        <v>0.12273000000000001</v>
      </c>
      <c r="G554">
        <f t="shared" si="108"/>
        <v>2.400000000000041E-4</v>
      </c>
      <c r="H554">
        <f t="shared" si="109"/>
        <v>0.2400000000000041</v>
      </c>
      <c r="I554" s="7">
        <f t="shared" si="110"/>
        <v>0.7100591715976452</v>
      </c>
    </row>
    <row r="555" spans="1:9">
      <c r="A555" s="1">
        <v>4</v>
      </c>
      <c r="B555" t="s">
        <v>8</v>
      </c>
      <c r="C555" s="29">
        <v>0.12325</v>
      </c>
      <c r="D555">
        <v>372</v>
      </c>
      <c r="E555">
        <f t="shared" si="107"/>
        <v>0.372</v>
      </c>
      <c r="F555">
        <v>0.12379999999999999</v>
      </c>
      <c r="G555">
        <f t="shared" si="108"/>
        <v>5.4999999999999494E-4</v>
      </c>
      <c r="H555">
        <f t="shared" si="109"/>
        <v>0.54999999999999494</v>
      </c>
      <c r="I555" s="7">
        <f t="shared" si="110"/>
        <v>1.4784946236559005</v>
      </c>
    </row>
    <row r="556" spans="1:9">
      <c r="A556" s="1">
        <v>5</v>
      </c>
      <c r="B556" t="s">
        <v>6</v>
      </c>
      <c r="C556" s="29">
        <v>0.12436999999999999</v>
      </c>
      <c r="D556">
        <v>399</v>
      </c>
      <c r="E556">
        <f t="shared" si="107"/>
        <v>0.39900000000000002</v>
      </c>
      <c r="F556">
        <v>0.12468</v>
      </c>
      <c r="G556">
        <f t="shared" si="108"/>
        <v>3.1000000000000472E-4</v>
      </c>
      <c r="H556">
        <f t="shared" si="109"/>
        <v>0.31000000000000472</v>
      </c>
      <c r="I556" s="7">
        <f t="shared" si="110"/>
        <v>0.77694235588973604</v>
      </c>
    </row>
    <row r="557" spans="1:9">
      <c r="A557" s="1">
        <v>6</v>
      </c>
      <c r="B557" t="s">
        <v>21</v>
      </c>
      <c r="C557" s="29">
        <v>0.12576000000000001</v>
      </c>
      <c r="D557">
        <v>364</v>
      </c>
      <c r="E557">
        <f t="shared" si="107"/>
        <v>0.36399999999999999</v>
      </c>
      <c r="F557">
        <v>0.12595000000000001</v>
      </c>
      <c r="G557">
        <f t="shared" si="108"/>
        <v>1.8999999999999573E-4</v>
      </c>
      <c r="H557">
        <f t="shared" si="109"/>
        <v>0.18999999999999573</v>
      </c>
      <c r="I557" s="7">
        <f t="shared" si="110"/>
        <v>0.52197802197801024</v>
      </c>
    </row>
    <row r="558" spans="1:9">
      <c r="A558" s="1">
        <v>7</v>
      </c>
      <c r="B558" t="s">
        <v>22</v>
      </c>
      <c r="C558" s="29">
        <v>0.12559000000000001</v>
      </c>
      <c r="D558">
        <v>400</v>
      </c>
      <c r="E558">
        <f t="shared" si="107"/>
        <v>0.4</v>
      </c>
      <c r="F558">
        <v>0.12708</v>
      </c>
      <c r="G558">
        <f t="shared" si="108"/>
        <v>1.4899999999999913E-3</v>
      </c>
      <c r="H558">
        <f t="shared" si="109"/>
        <v>1.4899999999999913</v>
      </c>
      <c r="I558" s="7">
        <f t="shared" si="110"/>
        <v>3.7249999999999783</v>
      </c>
    </row>
    <row r="559" spans="1:9">
      <c r="A559" s="1">
        <v>8</v>
      </c>
      <c r="B559" t="s">
        <v>7</v>
      </c>
      <c r="C559" s="29">
        <v>0.12803</v>
      </c>
      <c r="D559">
        <v>310</v>
      </c>
      <c r="E559">
        <f t="shared" si="107"/>
        <v>0.31</v>
      </c>
      <c r="F559">
        <v>0.13109999999999999</v>
      </c>
      <c r="G559">
        <f t="shared" si="108"/>
        <v>3.0699999999999894E-3</v>
      </c>
      <c r="H559">
        <f t="shared" si="109"/>
        <v>3.0699999999999896</v>
      </c>
      <c r="I559" s="7">
        <f t="shared" si="110"/>
        <v>9.9032258064515801</v>
      </c>
    </row>
    <row r="560" spans="1:9">
      <c r="A560" s="1">
        <v>9</v>
      </c>
      <c r="B560" t="s">
        <v>9</v>
      </c>
      <c r="C560" s="29">
        <v>0.12795000000000001</v>
      </c>
      <c r="D560">
        <v>360</v>
      </c>
      <c r="E560">
        <f t="shared" si="107"/>
        <v>0.36</v>
      </c>
      <c r="F560">
        <v>0.12994</v>
      </c>
      <c r="G560">
        <f t="shared" si="108"/>
        <v>1.9899999999999918E-3</v>
      </c>
      <c r="H560">
        <f t="shared" si="109"/>
        <v>1.9899999999999918</v>
      </c>
      <c r="I560" s="7">
        <f t="shared" si="110"/>
        <v>5.5277777777777555</v>
      </c>
    </row>
    <row r="561" spans="1:9">
      <c r="A561" s="1">
        <v>12</v>
      </c>
      <c r="B561" t="s">
        <v>91</v>
      </c>
      <c r="C561" s="29">
        <v>0.12864</v>
      </c>
      <c r="D561">
        <v>374</v>
      </c>
      <c r="E561">
        <f t="shared" si="107"/>
        <v>0.374</v>
      </c>
      <c r="F561">
        <v>0.13095000000000001</v>
      </c>
      <c r="G561" s="29">
        <f t="shared" si="108"/>
        <v>2.3100000000000065E-3</v>
      </c>
      <c r="H561">
        <f t="shared" si="109"/>
        <v>2.3100000000000067</v>
      </c>
      <c r="I561" s="7">
        <f t="shared" si="110"/>
        <v>6.1764705882353121</v>
      </c>
    </row>
    <row r="562" spans="1:9">
      <c r="B562" t="s">
        <v>83</v>
      </c>
      <c r="C562" s="29">
        <v>0.12766</v>
      </c>
      <c r="D562">
        <v>305</v>
      </c>
      <c r="E562">
        <f t="shared" si="107"/>
        <v>0.30499999999999999</v>
      </c>
      <c r="F562">
        <v>0.12801000000000001</v>
      </c>
      <c r="G562" s="29">
        <f t="shared" si="108"/>
        <v>3.5000000000001696E-4</v>
      </c>
      <c r="H562">
        <f t="shared" si="109"/>
        <v>0.35000000000001696</v>
      </c>
      <c r="I562" s="7">
        <f>H562/E562</f>
        <v>1.1475409836066131</v>
      </c>
    </row>
    <row r="563" spans="1:9">
      <c r="B563" t="s">
        <v>35</v>
      </c>
      <c r="C563" s="29">
        <v>0.13100000000000001</v>
      </c>
      <c r="D563">
        <v>335</v>
      </c>
      <c r="E563">
        <f t="shared" si="107"/>
        <v>0.33500000000000002</v>
      </c>
      <c r="F563">
        <v>0.1308</v>
      </c>
      <c r="G563" s="29">
        <f t="shared" si="108"/>
        <v>-2.0000000000000573E-4</v>
      </c>
      <c r="H563">
        <f t="shared" si="109"/>
        <v>-0.20000000000000573</v>
      </c>
      <c r="I563" s="7">
        <f>H563/E563</f>
        <v>-0.59701492537315137</v>
      </c>
    </row>
    <row r="565" spans="1:9">
      <c r="A565" s="30">
        <v>39030</v>
      </c>
      <c r="B565" t="s">
        <v>90</v>
      </c>
    </row>
    <row r="566" spans="1:9">
      <c r="A566" s="2" t="s">
        <v>19</v>
      </c>
      <c r="B566" s="2" t="s">
        <v>20</v>
      </c>
      <c r="C566" s="2" t="s">
        <v>30</v>
      </c>
      <c r="D566" s="2" t="s">
        <v>34</v>
      </c>
      <c r="E566" s="2" t="s">
        <v>36</v>
      </c>
      <c r="F566" s="2" t="s">
        <v>31</v>
      </c>
      <c r="G566" s="2" t="s">
        <v>44</v>
      </c>
      <c r="H566" s="2" t="s">
        <v>45</v>
      </c>
      <c r="I566" s="2" t="s">
        <v>33</v>
      </c>
    </row>
    <row r="567" spans="1:9">
      <c r="A567" s="1">
        <v>1</v>
      </c>
      <c r="B567" t="s">
        <v>3</v>
      </c>
      <c r="C567" s="29">
        <v>0.13069</v>
      </c>
      <c r="D567">
        <v>273</v>
      </c>
      <c r="E567">
        <f t="shared" ref="E567:E581" si="111">D567/1000</f>
        <v>0.27300000000000002</v>
      </c>
      <c r="F567">
        <v>0.13089999999999999</v>
      </c>
      <c r="G567">
        <f t="shared" ref="G567:G581" si="112">F567-C567</f>
        <v>2.0999999999998797E-4</v>
      </c>
      <c r="H567">
        <f t="shared" ref="H567:H581" si="113">G567*1000</f>
        <v>0.20999999999998797</v>
      </c>
      <c r="I567" s="7">
        <f t="shared" ref="I567:I579" si="114">H567/E567</f>
        <v>0.76923076923072509</v>
      </c>
    </row>
    <row r="568" spans="1:9">
      <c r="A568" s="1">
        <v>2</v>
      </c>
      <c r="B568" t="s">
        <v>4</v>
      </c>
      <c r="C568" s="29">
        <v>0.13084999999999999</v>
      </c>
      <c r="D568">
        <v>320</v>
      </c>
      <c r="E568">
        <f t="shared" si="111"/>
        <v>0.32</v>
      </c>
      <c r="F568">
        <v>0.13100000000000001</v>
      </c>
      <c r="G568">
        <f t="shared" si="112"/>
        <v>1.5000000000001124E-4</v>
      </c>
      <c r="H568">
        <f t="shared" si="113"/>
        <v>0.15000000000001124</v>
      </c>
      <c r="I568" s="7">
        <f t="shared" si="114"/>
        <v>0.46875000000003508</v>
      </c>
    </row>
    <row r="569" spans="1:9">
      <c r="A569">
        <v>3</v>
      </c>
      <c r="B569" t="s">
        <v>10</v>
      </c>
      <c r="C569" s="29">
        <v>0.12942000000000001</v>
      </c>
      <c r="D569">
        <v>394</v>
      </c>
      <c r="E569">
        <f t="shared" si="111"/>
        <v>0.39400000000000002</v>
      </c>
      <c r="F569">
        <v>0.13109999999999999</v>
      </c>
      <c r="G569">
        <f t="shared" si="112"/>
        <v>1.6799999999999871E-3</v>
      </c>
      <c r="H569">
        <f t="shared" si="113"/>
        <v>1.6799999999999871</v>
      </c>
      <c r="I569" s="7">
        <f t="shared" si="114"/>
        <v>4.2639593908629108</v>
      </c>
    </row>
    <row r="570" spans="1:9">
      <c r="A570" s="1">
        <v>4</v>
      </c>
      <c r="B570" t="s">
        <v>8</v>
      </c>
      <c r="C570" s="29">
        <v>0.12842000000000001</v>
      </c>
      <c r="D570">
        <v>408</v>
      </c>
      <c r="E570">
        <f t="shared" si="111"/>
        <v>0.40799999999999997</v>
      </c>
      <c r="F570">
        <v>0.129</v>
      </c>
      <c r="G570">
        <f t="shared" si="112"/>
        <v>5.7999999999999718E-4</v>
      </c>
      <c r="H570">
        <f t="shared" si="113"/>
        <v>0.57999999999999718</v>
      </c>
      <c r="I570" s="7">
        <f t="shared" si="114"/>
        <v>1.4215686274509736</v>
      </c>
    </row>
    <row r="571" spans="1:9">
      <c r="A571" s="1">
        <v>5</v>
      </c>
      <c r="B571" t="s">
        <v>6</v>
      </c>
      <c r="C571" s="29">
        <v>0.12869</v>
      </c>
      <c r="D571">
        <v>402</v>
      </c>
      <c r="E571">
        <f t="shared" si="111"/>
        <v>0.40200000000000002</v>
      </c>
      <c r="F571">
        <v>0.1295</v>
      </c>
      <c r="G571">
        <f t="shared" si="112"/>
        <v>8.1000000000000516E-4</v>
      </c>
      <c r="H571">
        <f t="shared" si="113"/>
        <v>0.81000000000000516</v>
      </c>
      <c r="I571" s="7">
        <f t="shared" si="114"/>
        <v>2.0149253731343411</v>
      </c>
    </row>
    <row r="572" spans="1:9">
      <c r="A572" s="1">
        <v>6</v>
      </c>
      <c r="B572" t="s">
        <v>21</v>
      </c>
      <c r="C572" s="29">
        <v>0.13073000000000001</v>
      </c>
      <c r="D572">
        <v>370</v>
      </c>
      <c r="E572">
        <f t="shared" si="111"/>
        <v>0.37</v>
      </c>
      <c r="F572">
        <v>0.13150000000000001</v>
      </c>
      <c r="G572">
        <f t="shared" si="112"/>
        <v>7.6999999999999291E-4</v>
      </c>
      <c r="H572">
        <f t="shared" si="113"/>
        <v>0.76999999999999291</v>
      </c>
      <c r="I572" s="7">
        <f t="shared" si="114"/>
        <v>2.081081081081062</v>
      </c>
    </row>
    <row r="573" spans="1:9">
      <c r="A573" s="1">
        <v>7</v>
      </c>
      <c r="B573" t="s">
        <v>22</v>
      </c>
      <c r="C573" s="29">
        <v>0.12848999999999999</v>
      </c>
      <c r="D573">
        <v>428</v>
      </c>
      <c r="E573">
        <f t="shared" si="111"/>
        <v>0.42799999999999999</v>
      </c>
      <c r="F573">
        <v>0.13</v>
      </c>
      <c r="G573">
        <f t="shared" si="112"/>
        <v>1.5100000000000113E-3</v>
      </c>
      <c r="H573">
        <f t="shared" si="113"/>
        <v>1.5100000000000113</v>
      </c>
      <c r="I573" s="7">
        <f t="shared" si="114"/>
        <v>3.5280373831775966</v>
      </c>
    </row>
    <row r="574" spans="1:9">
      <c r="A574" s="1">
        <v>8</v>
      </c>
      <c r="B574" t="s">
        <v>7</v>
      </c>
      <c r="C574" s="29">
        <v>0.12853000000000001</v>
      </c>
      <c r="D574">
        <v>350</v>
      </c>
      <c r="E574">
        <f t="shared" si="111"/>
        <v>0.35</v>
      </c>
      <c r="F574">
        <v>0.13350000000000001</v>
      </c>
      <c r="G574">
        <f t="shared" si="112"/>
        <v>4.9700000000000022E-3</v>
      </c>
      <c r="H574">
        <f t="shared" si="113"/>
        <v>4.9700000000000024</v>
      </c>
      <c r="I574" s="7">
        <f t="shared" si="114"/>
        <v>14.200000000000008</v>
      </c>
    </row>
    <row r="575" spans="1:9">
      <c r="A575" s="1">
        <v>9</v>
      </c>
      <c r="B575" t="s">
        <v>9</v>
      </c>
      <c r="C575" s="29">
        <v>0.12994</v>
      </c>
      <c r="D575">
        <v>404</v>
      </c>
      <c r="E575">
        <f t="shared" si="111"/>
        <v>0.40400000000000003</v>
      </c>
      <c r="F575">
        <v>0.14530000000000001</v>
      </c>
      <c r="G575">
        <f t="shared" si="112"/>
        <v>1.5360000000000013E-2</v>
      </c>
      <c r="H575">
        <f t="shared" si="113"/>
        <v>15.360000000000012</v>
      </c>
      <c r="I575" s="7">
        <f t="shared" si="114"/>
        <v>38.019801980198046</v>
      </c>
    </row>
    <row r="576" spans="1:9">
      <c r="A576" s="1">
        <v>10</v>
      </c>
      <c r="B576" t="s">
        <v>23</v>
      </c>
      <c r="C576" s="29">
        <v>0.12669</v>
      </c>
      <c r="D576">
        <v>310</v>
      </c>
      <c r="E576">
        <f t="shared" si="111"/>
        <v>0.31</v>
      </c>
      <c r="F576">
        <v>0.13389999999999999</v>
      </c>
      <c r="G576">
        <f t="shared" si="112"/>
        <v>7.2099999999999942E-3</v>
      </c>
      <c r="H576">
        <f t="shared" si="113"/>
        <v>7.2099999999999937</v>
      </c>
      <c r="I576" s="7">
        <f t="shared" si="114"/>
        <v>23.258064516129011</v>
      </c>
    </row>
    <row r="577" spans="1:9">
      <c r="A577" s="1">
        <v>11</v>
      </c>
      <c r="B577" t="s">
        <v>14</v>
      </c>
      <c r="C577" s="29">
        <v>0.13675000000000001</v>
      </c>
      <c r="D577">
        <v>405</v>
      </c>
      <c r="E577">
        <f t="shared" si="111"/>
        <v>0.40500000000000003</v>
      </c>
      <c r="F577">
        <v>0.13819999999999999</v>
      </c>
      <c r="G577">
        <f t="shared" si="112"/>
        <v>1.4499999999999791E-3</v>
      </c>
      <c r="H577">
        <f t="shared" si="113"/>
        <v>1.4499999999999791</v>
      </c>
      <c r="I577" s="7">
        <f t="shared" si="114"/>
        <v>3.5802469135801949</v>
      </c>
    </row>
    <row r="578" spans="1:9">
      <c r="A578" s="1">
        <v>12</v>
      </c>
      <c r="B578" t="s">
        <v>15</v>
      </c>
      <c r="C578" s="29">
        <v>0.13422000000000001</v>
      </c>
      <c r="D578">
        <v>415</v>
      </c>
      <c r="E578">
        <f t="shared" si="111"/>
        <v>0.41499999999999998</v>
      </c>
      <c r="F578">
        <v>0.13422000000000001</v>
      </c>
      <c r="G578" s="29">
        <f t="shared" si="112"/>
        <v>0</v>
      </c>
      <c r="H578">
        <f t="shared" si="113"/>
        <v>0</v>
      </c>
      <c r="I578" s="7">
        <f t="shared" si="114"/>
        <v>0</v>
      </c>
    </row>
    <row r="579" spans="1:9">
      <c r="A579" s="1">
        <v>13</v>
      </c>
      <c r="B579" t="s">
        <v>16</v>
      </c>
      <c r="C579" s="29">
        <v>0.13350000000000001</v>
      </c>
      <c r="D579">
        <v>355</v>
      </c>
      <c r="E579">
        <f t="shared" si="111"/>
        <v>0.35499999999999998</v>
      </c>
      <c r="F579">
        <v>0.1807</v>
      </c>
      <c r="G579" s="29">
        <f t="shared" si="112"/>
        <v>4.7199999999999992E-2</v>
      </c>
      <c r="H579">
        <f t="shared" si="113"/>
        <v>47.199999999999989</v>
      </c>
      <c r="I579" s="7">
        <f t="shared" si="114"/>
        <v>132.95774647887322</v>
      </c>
    </row>
    <row r="580" spans="1:9">
      <c r="B580" t="s">
        <v>86</v>
      </c>
      <c r="C580" s="29">
        <v>0.13036</v>
      </c>
      <c r="D580">
        <v>280</v>
      </c>
      <c r="E580">
        <f t="shared" si="111"/>
        <v>0.28000000000000003</v>
      </c>
      <c r="F580">
        <v>0.1338</v>
      </c>
      <c r="G580" s="29">
        <f t="shared" si="112"/>
        <v>3.4399999999999986E-3</v>
      </c>
      <c r="H580">
        <f t="shared" si="113"/>
        <v>3.4399999999999986</v>
      </c>
      <c r="I580" s="7">
        <f>H580/E580</f>
        <v>12.285714285714279</v>
      </c>
    </row>
    <row r="581" spans="1:9">
      <c r="B581" t="s">
        <v>35</v>
      </c>
      <c r="C581" s="29">
        <v>0.12814999999999999</v>
      </c>
      <c r="D581">
        <v>282</v>
      </c>
      <c r="E581">
        <f t="shared" si="111"/>
        <v>0.28199999999999997</v>
      </c>
      <c r="F581">
        <v>0.12820000000000001</v>
      </c>
      <c r="G581" s="29">
        <f t="shared" si="112"/>
        <v>5.0000000000022249E-5</v>
      </c>
      <c r="H581">
        <f t="shared" si="113"/>
        <v>5.0000000000022249E-2</v>
      </c>
      <c r="I581" s="7">
        <f>H581/E581</f>
        <v>0.17730496453908601</v>
      </c>
    </row>
    <row r="583" spans="1:9">
      <c r="A583" s="30">
        <v>39053</v>
      </c>
      <c r="B583" t="s">
        <v>90</v>
      </c>
    </row>
    <row r="584" spans="1:9">
      <c r="A584" s="2" t="s">
        <v>19</v>
      </c>
      <c r="B584" s="2" t="s">
        <v>20</v>
      </c>
      <c r="C584" s="2" t="s">
        <v>30</v>
      </c>
      <c r="D584" s="2" t="s">
        <v>34</v>
      </c>
      <c r="E584" s="2" t="s">
        <v>36</v>
      </c>
      <c r="F584" s="2" t="s">
        <v>31</v>
      </c>
      <c r="G584" s="2" t="s">
        <v>44</v>
      </c>
      <c r="H584" s="2" t="s">
        <v>45</v>
      </c>
      <c r="I584" s="2" t="s">
        <v>33</v>
      </c>
    </row>
    <row r="585" spans="1:9">
      <c r="A585" s="1">
        <v>1</v>
      </c>
      <c r="B585" t="s">
        <v>3</v>
      </c>
      <c r="C585" s="29">
        <v>0.129</v>
      </c>
      <c r="D585">
        <v>378</v>
      </c>
      <c r="E585">
        <f t="shared" ref="E585:E599" si="115">D585/1000</f>
        <v>0.378</v>
      </c>
      <c r="F585">
        <v>0.1295</v>
      </c>
      <c r="G585">
        <f t="shared" ref="G585:G599" si="116">F585-C585</f>
        <v>5.0000000000000044E-4</v>
      </c>
      <c r="H585">
        <f t="shared" ref="H585:H599" si="117">G585*1000</f>
        <v>0.50000000000000044</v>
      </c>
      <c r="I585" s="7">
        <f t="shared" ref="I585:I597" si="118">H585/E585</f>
        <v>1.3227513227513239</v>
      </c>
    </row>
    <row r="586" spans="1:9">
      <c r="A586" s="1">
        <v>2</v>
      </c>
      <c r="B586" t="s">
        <v>4</v>
      </c>
      <c r="C586" s="29">
        <v>0.12379999999999999</v>
      </c>
      <c r="D586">
        <v>371</v>
      </c>
      <c r="E586">
        <f t="shared" si="115"/>
        <v>0.371</v>
      </c>
      <c r="F586">
        <v>0.12640000000000001</v>
      </c>
      <c r="G586">
        <f t="shared" si="116"/>
        <v>2.600000000000019E-3</v>
      </c>
      <c r="H586">
        <f t="shared" si="117"/>
        <v>2.6000000000000192</v>
      </c>
      <c r="I586" s="7">
        <f t="shared" si="118"/>
        <v>7.0080862533693242</v>
      </c>
    </row>
    <row r="587" spans="1:9">
      <c r="A587">
        <v>3</v>
      </c>
      <c r="B587" t="s">
        <v>10</v>
      </c>
      <c r="C587" s="29">
        <v>0.1249</v>
      </c>
      <c r="D587">
        <v>350</v>
      </c>
      <c r="E587">
        <f t="shared" si="115"/>
        <v>0.35</v>
      </c>
      <c r="F587">
        <v>0.1278</v>
      </c>
      <c r="G587">
        <f t="shared" si="116"/>
        <v>2.8999999999999998E-3</v>
      </c>
      <c r="H587">
        <f t="shared" si="117"/>
        <v>2.9</v>
      </c>
      <c r="I587" s="7">
        <f t="shared" si="118"/>
        <v>8.2857142857142865</v>
      </c>
    </row>
    <row r="588" spans="1:9">
      <c r="A588" s="1">
        <v>4</v>
      </c>
      <c r="B588" t="s">
        <v>8</v>
      </c>
      <c r="C588" s="29">
        <v>0.1245</v>
      </c>
      <c r="D588">
        <v>372</v>
      </c>
      <c r="E588">
        <f t="shared" si="115"/>
        <v>0.372</v>
      </c>
      <c r="F588">
        <v>0.12620000000000001</v>
      </c>
      <c r="G588">
        <f t="shared" si="116"/>
        <v>1.7000000000000071E-3</v>
      </c>
      <c r="H588">
        <f t="shared" si="117"/>
        <v>1.7000000000000071</v>
      </c>
      <c r="I588" s="7">
        <f t="shared" si="118"/>
        <v>4.5698924731182986</v>
      </c>
    </row>
    <row r="589" spans="1:9">
      <c r="A589" s="1">
        <v>5</v>
      </c>
      <c r="B589" t="s">
        <v>6</v>
      </c>
      <c r="C589" s="29">
        <v>0.1338</v>
      </c>
      <c r="D589">
        <v>382</v>
      </c>
      <c r="E589">
        <f t="shared" si="115"/>
        <v>0.38200000000000001</v>
      </c>
      <c r="F589">
        <v>0.13519999999999999</v>
      </c>
      <c r="G589">
        <f t="shared" si="116"/>
        <v>1.3999999999999846E-3</v>
      </c>
      <c r="H589">
        <f t="shared" si="117"/>
        <v>1.3999999999999846</v>
      </c>
      <c r="I589" s="7">
        <f t="shared" si="118"/>
        <v>3.6649214659685461</v>
      </c>
    </row>
    <row r="590" spans="1:9">
      <c r="A590" s="1">
        <v>6</v>
      </c>
      <c r="B590" t="s">
        <v>21</v>
      </c>
      <c r="C590" s="29">
        <v>0.13070000000000001</v>
      </c>
      <c r="D590">
        <v>390</v>
      </c>
      <c r="E590">
        <f t="shared" si="115"/>
        <v>0.39</v>
      </c>
      <c r="F590">
        <v>0.13250000000000001</v>
      </c>
      <c r="G590">
        <f t="shared" si="116"/>
        <v>1.799999999999996E-3</v>
      </c>
      <c r="H590">
        <f t="shared" si="117"/>
        <v>1.799999999999996</v>
      </c>
      <c r="I590" s="7">
        <f t="shared" si="118"/>
        <v>4.6153846153846052</v>
      </c>
    </row>
    <row r="591" spans="1:9">
      <c r="A591" s="1">
        <v>7</v>
      </c>
      <c r="B591" t="s">
        <v>22</v>
      </c>
      <c r="C591" s="29">
        <v>0.13339999999999999</v>
      </c>
      <c r="D591">
        <v>358</v>
      </c>
      <c r="E591">
        <f t="shared" si="115"/>
        <v>0.35799999999999998</v>
      </c>
      <c r="F591">
        <v>0.1351</v>
      </c>
      <c r="G591">
        <f t="shared" si="116"/>
        <v>1.7000000000000071E-3</v>
      </c>
      <c r="H591">
        <f t="shared" si="117"/>
        <v>1.7000000000000071</v>
      </c>
      <c r="I591" s="7">
        <f t="shared" si="118"/>
        <v>4.7486033519553272</v>
      </c>
    </row>
    <row r="592" spans="1:9">
      <c r="A592" s="1">
        <v>8</v>
      </c>
      <c r="B592" t="s">
        <v>7</v>
      </c>
      <c r="C592" s="29">
        <v>0.12859999999999999</v>
      </c>
      <c r="D592">
        <v>350</v>
      </c>
      <c r="E592">
        <f t="shared" si="115"/>
        <v>0.35</v>
      </c>
      <c r="F592">
        <v>0.13159999999999999</v>
      </c>
      <c r="G592">
        <f t="shared" si="116"/>
        <v>3.0000000000000027E-3</v>
      </c>
      <c r="H592">
        <f t="shared" si="117"/>
        <v>3.0000000000000027</v>
      </c>
      <c r="I592" s="7">
        <f t="shared" si="118"/>
        <v>8.5714285714285801</v>
      </c>
    </row>
    <row r="593" spans="1:9">
      <c r="A593" s="1">
        <v>9</v>
      </c>
      <c r="B593" t="s">
        <v>9</v>
      </c>
      <c r="C593" s="29">
        <v>0.1321</v>
      </c>
      <c r="D593">
        <v>354</v>
      </c>
      <c r="E593">
        <f t="shared" si="115"/>
        <v>0.35399999999999998</v>
      </c>
      <c r="F593">
        <v>0.14349999999999999</v>
      </c>
      <c r="G593">
        <f t="shared" si="116"/>
        <v>1.1399999999999993E-2</v>
      </c>
      <c r="H593">
        <f t="shared" si="117"/>
        <v>11.399999999999993</v>
      </c>
      <c r="I593" s="7">
        <f t="shared" si="118"/>
        <v>32.203389830508456</v>
      </c>
    </row>
    <row r="594" spans="1:9">
      <c r="A594" s="1">
        <v>10</v>
      </c>
      <c r="B594" t="s">
        <v>23</v>
      </c>
      <c r="C594" s="29">
        <v>0.1273</v>
      </c>
      <c r="D594">
        <v>348</v>
      </c>
      <c r="E594">
        <f t="shared" si="115"/>
        <v>0.34799999999999998</v>
      </c>
      <c r="F594">
        <v>0.13170000000000001</v>
      </c>
      <c r="G594">
        <f t="shared" si="116"/>
        <v>4.400000000000015E-3</v>
      </c>
      <c r="H594">
        <f t="shared" si="117"/>
        <v>4.4000000000000146</v>
      </c>
      <c r="I594" s="7">
        <f t="shared" si="118"/>
        <v>12.643678160919583</v>
      </c>
    </row>
    <row r="595" spans="1:9">
      <c r="A595" s="1">
        <v>11</v>
      </c>
      <c r="B595" t="s">
        <v>14</v>
      </c>
      <c r="C595" s="29">
        <v>0.12180000000000001</v>
      </c>
      <c r="D595">
        <v>250</v>
      </c>
      <c r="E595">
        <f t="shared" si="115"/>
        <v>0.25</v>
      </c>
      <c r="F595">
        <v>0.124</v>
      </c>
      <c r="G595">
        <f t="shared" si="116"/>
        <v>2.1999999999999936E-3</v>
      </c>
      <c r="H595">
        <f t="shared" si="117"/>
        <v>2.1999999999999935</v>
      </c>
      <c r="I595" s="7">
        <f t="shared" si="118"/>
        <v>8.7999999999999741</v>
      </c>
    </row>
    <row r="596" spans="1:9">
      <c r="A596" s="1">
        <v>12</v>
      </c>
      <c r="B596" t="s">
        <v>15</v>
      </c>
      <c r="C596" s="29">
        <v>0.1343</v>
      </c>
      <c r="D596">
        <v>362</v>
      </c>
      <c r="E596">
        <f t="shared" si="115"/>
        <v>0.36199999999999999</v>
      </c>
      <c r="F596">
        <v>0.14510000000000001</v>
      </c>
      <c r="G596" s="29">
        <f t="shared" si="116"/>
        <v>1.0800000000000004E-2</v>
      </c>
      <c r="H596">
        <f t="shared" si="117"/>
        <v>10.800000000000004</v>
      </c>
      <c r="I596" s="7">
        <f t="shared" si="118"/>
        <v>29.834254143646422</v>
      </c>
    </row>
    <row r="597" spans="1:9">
      <c r="A597" s="1">
        <v>13</v>
      </c>
      <c r="B597" t="s">
        <v>16</v>
      </c>
      <c r="C597" s="29">
        <v>0.13</v>
      </c>
      <c r="D597">
        <v>338</v>
      </c>
      <c r="E597">
        <f t="shared" si="115"/>
        <v>0.33800000000000002</v>
      </c>
      <c r="F597">
        <v>0.13450000000000001</v>
      </c>
      <c r="G597" s="29">
        <f t="shared" si="116"/>
        <v>4.500000000000004E-3</v>
      </c>
      <c r="H597">
        <f t="shared" si="117"/>
        <v>4.5000000000000036</v>
      </c>
      <c r="I597" s="7">
        <f t="shared" si="118"/>
        <v>13.313609467455631</v>
      </c>
    </row>
    <row r="598" spans="1:9">
      <c r="B598" t="s">
        <v>86</v>
      </c>
      <c r="C598" s="29">
        <v>0.12379999999999999</v>
      </c>
      <c r="D598">
        <v>330</v>
      </c>
      <c r="E598">
        <f t="shared" si="115"/>
        <v>0.33</v>
      </c>
      <c r="F598">
        <v>0.1249</v>
      </c>
      <c r="G598" s="29">
        <f t="shared" si="116"/>
        <v>1.1000000000000038E-3</v>
      </c>
      <c r="H598">
        <f t="shared" si="117"/>
        <v>1.1000000000000036</v>
      </c>
      <c r="I598" s="7">
        <f>H598/E598</f>
        <v>3.3333333333333441</v>
      </c>
    </row>
    <row r="599" spans="1:9">
      <c r="B599" t="s">
        <v>35</v>
      </c>
      <c r="C599" s="29">
        <v>0.13059999999999999</v>
      </c>
      <c r="D599">
        <v>270</v>
      </c>
      <c r="E599">
        <f t="shared" si="115"/>
        <v>0.27</v>
      </c>
      <c r="F599">
        <v>0.13100000000000001</v>
      </c>
      <c r="G599" s="29">
        <f t="shared" si="116"/>
        <v>4.0000000000001146E-4</v>
      </c>
      <c r="H599">
        <f t="shared" si="117"/>
        <v>0.40000000000001146</v>
      </c>
      <c r="I599" s="7">
        <f>H599/E599</f>
        <v>1.4814814814815238</v>
      </c>
    </row>
    <row r="601" spans="1:9">
      <c r="A601" s="30">
        <v>39110</v>
      </c>
      <c r="B601" t="s">
        <v>90</v>
      </c>
    </row>
    <row r="602" spans="1:9">
      <c r="A602" s="2" t="s">
        <v>19</v>
      </c>
      <c r="B602" s="2" t="s">
        <v>20</v>
      </c>
      <c r="C602" s="2" t="s">
        <v>30</v>
      </c>
      <c r="D602" s="2" t="s">
        <v>34</v>
      </c>
      <c r="E602" s="2" t="s">
        <v>36</v>
      </c>
      <c r="F602" s="2" t="s">
        <v>31</v>
      </c>
      <c r="G602" s="2" t="s">
        <v>44</v>
      </c>
      <c r="H602" s="2" t="s">
        <v>45</v>
      </c>
      <c r="I602" s="2" t="s">
        <v>33</v>
      </c>
    </row>
    <row r="603" spans="1:9">
      <c r="A603" s="1">
        <v>1</v>
      </c>
      <c r="B603" t="s">
        <v>3</v>
      </c>
      <c r="C603" s="29">
        <v>0.13005</v>
      </c>
      <c r="D603">
        <v>315</v>
      </c>
      <c r="E603">
        <f t="shared" ref="E603:E618" si="119">D603/1000</f>
        <v>0.315</v>
      </c>
      <c r="F603">
        <v>0.13011</v>
      </c>
      <c r="G603">
        <f t="shared" ref="G603:G618" si="120">F603-C603</f>
        <v>6.0000000000004494E-5</v>
      </c>
      <c r="H603">
        <f t="shared" ref="H603:H618" si="121">G603*1000</f>
        <v>6.0000000000004494E-2</v>
      </c>
      <c r="I603" s="7">
        <f t="shared" ref="I603:I616" si="122">H603/E603</f>
        <v>0.19047619047620473</v>
      </c>
    </row>
    <row r="604" spans="1:9">
      <c r="A604" s="1">
        <v>2</v>
      </c>
      <c r="B604" t="s">
        <v>4</v>
      </c>
      <c r="C604" s="29">
        <v>0.12428</v>
      </c>
      <c r="D604">
        <v>380</v>
      </c>
      <c r="E604">
        <f t="shared" si="119"/>
        <v>0.38</v>
      </c>
      <c r="F604">
        <v>0.12447999999999999</v>
      </c>
      <c r="G604">
        <f t="shared" si="120"/>
        <v>1.9999999999999185E-4</v>
      </c>
      <c r="H604">
        <f t="shared" si="121"/>
        <v>0.19999999999999185</v>
      </c>
      <c r="I604" s="7">
        <f t="shared" si="122"/>
        <v>0.52631578947366275</v>
      </c>
    </row>
    <row r="605" spans="1:9">
      <c r="A605">
        <v>3</v>
      </c>
      <c r="B605" t="s">
        <v>10</v>
      </c>
      <c r="C605" s="29">
        <v>0.12393</v>
      </c>
      <c r="D605">
        <v>365</v>
      </c>
      <c r="E605">
        <f t="shared" si="119"/>
        <v>0.36499999999999999</v>
      </c>
      <c r="F605">
        <v>0.12422999999999999</v>
      </c>
      <c r="G605">
        <f t="shared" si="120"/>
        <v>2.9999999999999472E-4</v>
      </c>
      <c r="H605">
        <f t="shared" si="121"/>
        <v>0.29999999999999472</v>
      </c>
      <c r="I605" s="7">
        <f t="shared" si="122"/>
        <v>0.8219178082191636</v>
      </c>
    </row>
    <row r="606" spans="1:9">
      <c r="A606" s="1">
        <v>4</v>
      </c>
      <c r="B606" t="s">
        <v>8</v>
      </c>
      <c r="C606" s="29">
        <v>0.12417</v>
      </c>
      <c r="D606">
        <v>365</v>
      </c>
      <c r="E606">
        <f t="shared" si="119"/>
        <v>0.36499999999999999</v>
      </c>
      <c r="F606">
        <v>0.12402000000000001</v>
      </c>
      <c r="G606">
        <f t="shared" si="120"/>
        <v>-1.4999999999999736E-4</v>
      </c>
      <c r="H606">
        <f t="shared" si="121"/>
        <v>-0.14999999999999736</v>
      </c>
      <c r="I606" s="7">
        <f t="shared" si="122"/>
        <v>-0.4109589041095818</v>
      </c>
    </row>
    <row r="607" spans="1:9">
      <c r="A607" s="1">
        <v>5</v>
      </c>
      <c r="B607" t="s">
        <v>6</v>
      </c>
      <c r="C607" s="29">
        <v>0.12537999999999999</v>
      </c>
      <c r="D607">
        <v>380</v>
      </c>
      <c r="E607">
        <f t="shared" si="119"/>
        <v>0.38</v>
      </c>
      <c r="F607">
        <v>0.12562999999999999</v>
      </c>
      <c r="G607">
        <f t="shared" si="120"/>
        <v>2.5000000000000022E-4</v>
      </c>
      <c r="H607">
        <f t="shared" si="121"/>
        <v>0.25000000000000022</v>
      </c>
      <c r="I607" s="7">
        <f t="shared" si="122"/>
        <v>0.65789473684210587</v>
      </c>
    </row>
    <row r="608" spans="1:9">
      <c r="A608" s="1">
        <v>6</v>
      </c>
      <c r="B608" t="s">
        <v>21</v>
      </c>
      <c r="C608" s="29">
        <v>0.12592999999999999</v>
      </c>
      <c r="D608">
        <v>400</v>
      </c>
      <c r="E608">
        <f t="shared" si="119"/>
        <v>0.4</v>
      </c>
      <c r="F608">
        <v>0.12572</v>
      </c>
      <c r="G608">
        <f t="shared" si="120"/>
        <v>-2.0999999999998797E-4</v>
      </c>
      <c r="H608">
        <f t="shared" si="121"/>
        <v>-0.20999999999998797</v>
      </c>
      <c r="I608" s="7">
        <f t="shared" si="122"/>
        <v>-0.52499999999996994</v>
      </c>
    </row>
    <row r="609" spans="1:9">
      <c r="A609" s="1">
        <v>7</v>
      </c>
      <c r="B609" t="s">
        <v>22</v>
      </c>
      <c r="C609" s="29">
        <v>0.12357</v>
      </c>
      <c r="D609">
        <v>370</v>
      </c>
      <c r="E609">
        <f t="shared" si="119"/>
        <v>0.37</v>
      </c>
      <c r="F609">
        <v>0.12393</v>
      </c>
      <c r="G609">
        <f t="shared" si="120"/>
        <v>3.5999999999999921E-4</v>
      </c>
      <c r="H609">
        <f t="shared" si="121"/>
        <v>0.35999999999999921</v>
      </c>
      <c r="I609" s="7">
        <f t="shared" si="122"/>
        <v>0.97297297297297081</v>
      </c>
    </row>
    <row r="610" spans="1:9">
      <c r="A610" s="1">
        <v>8</v>
      </c>
      <c r="B610" t="s">
        <v>7</v>
      </c>
      <c r="C610" s="29">
        <v>0.11491</v>
      </c>
      <c r="D610">
        <v>292</v>
      </c>
      <c r="E610">
        <f t="shared" si="119"/>
        <v>0.29199999999999998</v>
      </c>
      <c r="F610">
        <v>0.11876</v>
      </c>
      <c r="G610">
        <f t="shared" si="120"/>
        <v>3.8500000000000062E-3</v>
      </c>
      <c r="H610">
        <f t="shared" si="121"/>
        <v>3.8500000000000063</v>
      </c>
      <c r="I610" s="7">
        <f t="shared" si="122"/>
        <v>13.184931506849338</v>
      </c>
    </row>
    <row r="611" spans="1:9">
      <c r="A611" s="1">
        <v>9</v>
      </c>
      <c r="B611" t="s">
        <v>9</v>
      </c>
      <c r="C611" s="29">
        <v>0.11977</v>
      </c>
      <c r="D611">
        <v>378</v>
      </c>
      <c r="E611">
        <f t="shared" si="119"/>
        <v>0.378</v>
      </c>
      <c r="F611">
        <v>0.12055</v>
      </c>
      <c r="G611">
        <f t="shared" si="120"/>
        <v>7.8000000000000291E-4</v>
      </c>
      <c r="H611">
        <f t="shared" si="121"/>
        <v>0.78000000000000291</v>
      </c>
      <c r="I611" s="7">
        <f t="shared" si="122"/>
        <v>2.0634920634920713</v>
      </c>
    </row>
    <row r="612" spans="1:9">
      <c r="A612" s="1">
        <v>10</v>
      </c>
      <c r="B612" t="s">
        <v>23</v>
      </c>
      <c r="C612" s="29">
        <v>0.12316000000000001</v>
      </c>
      <c r="D612">
        <v>366</v>
      </c>
      <c r="E612">
        <f t="shared" si="119"/>
        <v>0.36599999999999999</v>
      </c>
      <c r="F612">
        <v>0.12769</v>
      </c>
      <c r="G612">
        <f t="shared" si="120"/>
        <v>4.5299999999999924E-3</v>
      </c>
      <c r="H612">
        <f t="shared" si="121"/>
        <v>4.5299999999999923</v>
      </c>
      <c r="I612" s="7">
        <f t="shared" si="122"/>
        <v>12.377049180327848</v>
      </c>
    </row>
    <row r="613" spans="1:9">
      <c r="A613" s="1">
        <v>11</v>
      </c>
      <c r="B613" t="s">
        <v>14</v>
      </c>
      <c r="C613" s="29">
        <v>0.12459000000000001</v>
      </c>
      <c r="D613">
        <v>344</v>
      </c>
      <c r="E613">
        <f t="shared" si="119"/>
        <v>0.34399999999999997</v>
      </c>
      <c r="F613">
        <v>0.12488</v>
      </c>
      <c r="G613">
        <f t="shared" si="120"/>
        <v>2.8999999999999859E-4</v>
      </c>
      <c r="H613">
        <f t="shared" si="121"/>
        <v>0.28999999999999859</v>
      </c>
      <c r="I613" s="7">
        <f t="shared" si="122"/>
        <v>0.84302325581394943</v>
      </c>
    </row>
    <row r="614" spans="1:9">
      <c r="A614" s="1">
        <v>12</v>
      </c>
      <c r="B614" t="s">
        <v>15</v>
      </c>
      <c r="C614" s="29">
        <v>0.11892999999999999</v>
      </c>
      <c r="D614">
        <v>373</v>
      </c>
      <c r="E614">
        <f t="shared" si="119"/>
        <v>0.373</v>
      </c>
      <c r="F614">
        <v>0.12164</v>
      </c>
      <c r="G614" s="29">
        <f t="shared" si="120"/>
        <v>2.7100000000000041E-3</v>
      </c>
      <c r="H614">
        <f t="shared" si="121"/>
        <v>2.710000000000004</v>
      </c>
      <c r="I614" s="7">
        <f t="shared" si="122"/>
        <v>7.2654155495978658</v>
      </c>
    </row>
    <row r="615" spans="1:9">
      <c r="A615" s="1">
        <v>13</v>
      </c>
      <c r="B615" t="s">
        <v>16</v>
      </c>
      <c r="C615" s="29">
        <v>0.12748000000000001</v>
      </c>
      <c r="D615">
        <v>337</v>
      </c>
      <c r="E615">
        <f t="shared" si="119"/>
        <v>0.33700000000000002</v>
      </c>
      <c r="F615">
        <v>0.12998000000000001</v>
      </c>
      <c r="G615" s="29">
        <f t="shared" si="120"/>
        <v>2.5000000000000022E-3</v>
      </c>
      <c r="H615">
        <f t="shared" si="121"/>
        <v>2.5000000000000022</v>
      </c>
      <c r="I615" s="7">
        <f t="shared" si="122"/>
        <v>7.4183976261127658</v>
      </c>
    </row>
    <row r="616" spans="1:9">
      <c r="A616" s="1">
        <v>15</v>
      </c>
      <c r="B616" t="s">
        <v>18</v>
      </c>
      <c r="C616" s="29">
        <v>0.1222</v>
      </c>
      <c r="D616">
        <v>352</v>
      </c>
      <c r="E616">
        <f t="shared" si="119"/>
        <v>0.35199999999999998</v>
      </c>
      <c r="F616">
        <v>0.12144000000000001</v>
      </c>
      <c r="G616" s="29">
        <f t="shared" si="120"/>
        <v>-7.5999999999999679E-4</v>
      </c>
      <c r="H616">
        <f t="shared" si="121"/>
        <v>-0.75999999999999679</v>
      </c>
      <c r="I616" s="7">
        <f t="shared" si="122"/>
        <v>-2.1590909090909003</v>
      </c>
    </row>
    <row r="617" spans="1:9">
      <c r="B617" t="s">
        <v>87</v>
      </c>
      <c r="C617" s="29">
        <v>0.12734000000000001</v>
      </c>
      <c r="D617">
        <v>368</v>
      </c>
      <c r="E617">
        <f t="shared" si="119"/>
        <v>0.36799999999999999</v>
      </c>
      <c r="F617">
        <v>0.12740000000000001</v>
      </c>
      <c r="G617" s="29">
        <f t="shared" si="120"/>
        <v>6.0000000000004494E-5</v>
      </c>
      <c r="H617">
        <f t="shared" si="121"/>
        <v>6.0000000000004494E-2</v>
      </c>
      <c r="I617" s="7">
        <f>H617/E617</f>
        <v>0.16304347826088178</v>
      </c>
    </row>
    <row r="618" spans="1:9">
      <c r="B618" t="s">
        <v>35</v>
      </c>
      <c r="C618" s="29">
        <v>0.12333</v>
      </c>
      <c r="D618">
        <v>391</v>
      </c>
      <c r="E618">
        <f t="shared" si="119"/>
        <v>0.39100000000000001</v>
      </c>
      <c r="F618">
        <v>0.12321</v>
      </c>
      <c r="G618" s="29">
        <f t="shared" si="120"/>
        <v>-1.1999999999999511E-4</v>
      </c>
      <c r="H618">
        <f t="shared" si="121"/>
        <v>-0.11999999999999511</v>
      </c>
      <c r="I618" s="7">
        <f>H618/E618</f>
        <v>-0.30690537084397723</v>
      </c>
    </row>
    <row r="620" spans="1:9">
      <c r="A620" s="30">
        <v>39140</v>
      </c>
      <c r="B620" t="s">
        <v>90</v>
      </c>
    </row>
    <row r="621" spans="1:9">
      <c r="A621" s="2" t="s">
        <v>19</v>
      </c>
      <c r="B621" s="2" t="s">
        <v>20</v>
      </c>
      <c r="C621" s="2" t="s">
        <v>30</v>
      </c>
      <c r="D621" s="2" t="s">
        <v>34</v>
      </c>
      <c r="E621" s="2" t="s">
        <v>36</v>
      </c>
      <c r="F621" s="2" t="s">
        <v>31</v>
      </c>
      <c r="G621" s="2" t="s">
        <v>44</v>
      </c>
      <c r="H621" s="2" t="s">
        <v>45</v>
      </c>
      <c r="I621" s="2" t="s">
        <v>33</v>
      </c>
    </row>
    <row r="622" spans="1:9">
      <c r="A622" s="1">
        <v>1</v>
      </c>
      <c r="B622" t="s">
        <v>3</v>
      </c>
      <c r="C622" s="29">
        <v>0.12476</v>
      </c>
      <c r="D622">
        <v>336</v>
      </c>
      <c r="E622">
        <f t="shared" ref="E622:E639" si="123">D622/1000</f>
        <v>0.33600000000000002</v>
      </c>
      <c r="F622">
        <v>0.12475</v>
      </c>
      <c r="G622">
        <f t="shared" ref="G622:G639" si="124">F622-C622</f>
        <v>-9.9999999999961231E-6</v>
      </c>
      <c r="H622">
        <f t="shared" ref="H622:H639" si="125">G622*1000</f>
        <v>-9.9999999999961231E-3</v>
      </c>
      <c r="I622" s="7">
        <f t="shared" ref="I622:I634" si="126">H622/E622</f>
        <v>-2.9761904761893221E-2</v>
      </c>
    </row>
    <row r="623" spans="1:9">
      <c r="A623" s="1">
        <v>2</v>
      </c>
      <c r="B623" t="s">
        <v>4</v>
      </c>
      <c r="C623" s="29">
        <v>0.12540000000000001</v>
      </c>
      <c r="D623">
        <v>210</v>
      </c>
      <c r="E623">
        <f t="shared" si="123"/>
        <v>0.21</v>
      </c>
      <c r="F623">
        <v>0.12565000000000001</v>
      </c>
      <c r="G623">
        <f t="shared" si="124"/>
        <v>2.5000000000000022E-4</v>
      </c>
      <c r="H623">
        <f t="shared" si="125"/>
        <v>0.25000000000000022</v>
      </c>
      <c r="I623" s="7">
        <f t="shared" si="126"/>
        <v>1.1904761904761916</v>
      </c>
    </row>
    <row r="624" spans="1:9">
      <c r="A624">
        <v>3</v>
      </c>
      <c r="B624" t="s">
        <v>10</v>
      </c>
      <c r="C624" s="29">
        <v>0.12733</v>
      </c>
      <c r="D624">
        <v>401</v>
      </c>
      <c r="E624">
        <f t="shared" si="123"/>
        <v>0.40100000000000002</v>
      </c>
      <c r="F624">
        <v>0.12766</v>
      </c>
      <c r="G624">
        <f t="shared" si="124"/>
        <v>3.2999999999999696E-4</v>
      </c>
      <c r="H624">
        <f t="shared" si="125"/>
        <v>0.32999999999999696</v>
      </c>
      <c r="I624" s="7">
        <f t="shared" si="126"/>
        <v>0.82294264339151357</v>
      </c>
    </row>
    <row r="625" spans="1:9">
      <c r="A625" s="1">
        <v>4</v>
      </c>
      <c r="B625" t="s">
        <v>8</v>
      </c>
      <c r="C625" s="29">
        <v>0.12548000000000001</v>
      </c>
      <c r="D625">
        <v>394</v>
      </c>
      <c r="E625">
        <f t="shared" si="123"/>
        <v>0.39400000000000002</v>
      </c>
      <c r="F625">
        <v>0.12548999999999999</v>
      </c>
      <c r="G625">
        <f t="shared" si="124"/>
        <v>9.9999999999822453E-6</v>
      </c>
      <c r="H625">
        <f t="shared" si="125"/>
        <v>9.9999999999822453E-3</v>
      </c>
      <c r="I625" s="7">
        <f t="shared" si="126"/>
        <v>2.5380710659853412E-2</v>
      </c>
    </row>
    <row r="626" spans="1:9">
      <c r="A626" s="1">
        <v>5</v>
      </c>
      <c r="B626" t="s">
        <v>6</v>
      </c>
      <c r="C626" s="29">
        <v>0.12645999999999999</v>
      </c>
      <c r="D626">
        <v>395</v>
      </c>
      <c r="E626">
        <f t="shared" si="123"/>
        <v>0.39500000000000002</v>
      </c>
      <c r="F626">
        <v>0.13575000000000001</v>
      </c>
      <c r="G626">
        <f t="shared" si="124"/>
        <v>9.2900000000000205E-3</v>
      </c>
      <c r="H626">
        <f t="shared" si="125"/>
        <v>9.2900000000000205</v>
      </c>
      <c r="I626" s="7">
        <f t="shared" si="126"/>
        <v>23.518987341772203</v>
      </c>
    </row>
    <row r="627" spans="1:9">
      <c r="A627" s="1">
        <v>6</v>
      </c>
      <c r="B627" t="s">
        <v>21</v>
      </c>
      <c r="C627" s="29">
        <v>0.13089000000000001</v>
      </c>
      <c r="D627">
        <v>355</v>
      </c>
      <c r="E627">
        <f t="shared" si="123"/>
        <v>0.35499999999999998</v>
      </c>
      <c r="F627">
        <v>0.13086</v>
      </c>
      <c r="G627">
        <f t="shared" si="124"/>
        <v>-3.0000000000002247E-5</v>
      </c>
      <c r="H627">
        <f t="shared" si="125"/>
        <v>-3.0000000000002247E-2</v>
      </c>
      <c r="I627" s="7">
        <f t="shared" si="126"/>
        <v>-8.4507042253527467E-2</v>
      </c>
    </row>
    <row r="628" spans="1:9">
      <c r="A628" s="1">
        <v>7</v>
      </c>
      <c r="B628" t="s">
        <v>22</v>
      </c>
      <c r="C628" s="29">
        <v>0.12690000000000001</v>
      </c>
      <c r="D628">
        <v>390</v>
      </c>
      <c r="E628">
        <f t="shared" si="123"/>
        <v>0.39</v>
      </c>
      <c r="F628">
        <v>0.12706999999999999</v>
      </c>
      <c r="G628">
        <f t="shared" si="124"/>
        <v>1.6999999999997573E-4</v>
      </c>
      <c r="H628">
        <f t="shared" si="125"/>
        <v>0.16999999999997573</v>
      </c>
      <c r="I628" s="7">
        <f t="shared" si="126"/>
        <v>0.43589743589737362</v>
      </c>
    </row>
    <row r="629" spans="1:9">
      <c r="A629" s="1">
        <v>8</v>
      </c>
      <c r="B629" t="s">
        <v>7</v>
      </c>
      <c r="C629" s="29">
        <v>0.12825</v>
      </c>
      <c r="D629">
        <v>409</v>
      </c>
      <c r="E629">
        <f t="shared" si="123"/>
        <v>0.40899999999999997</v>
      </c>
      <c r="F629">
        <v>0.13208</v>
      </c>
      <c r="G629">
        <f t="shared" si="124"/>
        <v>3.8300000000000001E-3</v>
      </c>
      <c r="H629">
        <f t="shared" si="125"/>
        <v>3.83</v>
      </c>
      <c r="I629" s="7">
        <f t="shared" si="126"/>
        <v>9.3643031784841089</v>
      </c>
    </row>
    <row r="630" spans="1:9">
      <c r="A630" s="1">
        <v>9</v>
      </c>
      <c r="B630" t="s">
        <v>9</v>
      </c>
      <c r="C630" s="29">
        <v>0.12973000000000001</v>
      </c>
      <c r="D630">
        <v>399</v>
      </c>
      <c r="E630">
        <f t="shared" si="123"/>
        <v>0.39900000000000002</v>
      </c>
      <c r="F630">
        <v>0.13044</v>
      </c>
      <c r="G630">
        <f t="shared" si="124"/>
        <v>7.0999999999998842E-4</v>
      </c>
      <c r="H630">
        <f t="shared" si="125"/>
        <v>0.70999999999998842</v>
      </c>
      <c r="I630" s="7">
        <f t="shared" si="126"/>
        <v>1.7794486215538556</v>
      </c>
    </row>
    <row r="631" spans="1:9">
      <c r="A631" s="1">
        <v>10</v>
      </c>
      <c r="B631" t="s">
        <v>23</v>
      </c>
      <c r="C631" s="29">
        <v>0.12955</v>
      </c>
      <c r="D631">
        <v>410</v>
      </c>
      <c r="E631">
        <f t="shared" si="123"/>
        <v>0.41</v>
      </c>
      <c r="F631">
        <v>0.13070999999999999</v>
      </c>
      <c r="G631">
        <f t="shared" si="124"/>
        <v>1.1599999999999944E-3</v>
      </c>
      <c r="H631">
        <f t="shared" si="125"/>
        <v>1.1599999999999944</v>
      </c>
      <c r="I631" s="7">
        <f t="shared" si="126"/>
        <v>2.8292682926829134</v>
      </c>
    </row>
    <row r="632" spans="1:9">
      <c r="A632" s="1">
        <v>11</v>
      </c>
      <c r="B632" t="s">
        <v>14</v>
      </c>
      <c r="C632" s="29">
        <v>0.12074</v>
      </c>
      <c r="D632">
        <v>410</v>
      </c>
      <c r="E632">
        <f t="shared" si="123"/>
        <v>0.41</v>
      </c>
      <c r="F632">
        <v>0.13433</v>
      </c>
      <c r="G632">
        <f t="shared" si="124"/>
        <v>1.3590000000000005E-2</v>
      </c>
      <c r="H632">
        <f t="shared" si="125"/>
        <v>13.590000000000005</v>
      </c>
      <c r="I632" s="7">
        <f t="shared" si="126"/>
        <v>33.14634146341465</v>
      </c>
    </row>
    <row r="633" spans="1:9">
      <c r="A633" s="1">
        <v>12</v>
      </c>
      <c r="B633" t="s">
        <v>15</v>
      </c>
      <c r="C633" s="29">
        <v>0.12039</v>
      </c>
      <c r="D633">
        <v>367</v>
      </c>
      <c r="E633">
        <f t="shared" si="123"/>
        <v>0.36699999999999999</v>
      </c>
      <c r="F633">
        <v>0.1249</v>
      </c>
      <c r="G633" s="29">
        <f t="shared" si="124"/>
        <v>4.5100000000000001E-3</v>
      </c>
      <c r="H633">
        <f t="shared" si="125"/>
        <v>4.51</v>
      </c>
      <c r="I633" s="7">
        <f t="shared" si="126"/>
        <v>12.288828337874659</v>
      </c>
    </row>
    <row r="634" spans="1:9">
      <c r="A634" s="1">
        <v>13</v>
      </c>
      <c r="B634" t="s">
        <v>16</v>
      </c>
      <c r="C634" s="29">
        <v>0.12353</v>
      </c>
      <c r="D634">
        <v>400</v>
      </c>
      <c r="E634">
        <f t="shared" si="123"/>
        <v>0.4</v>
      </c>
      <c r="F634">
        <v>0.12994</v>
      </c>
      <c r="G634" s="29">
        <f t="shared" si="124"/>
        <v>6.409999999999999E-3</v>
      </c>
      <c r="H634">
        <f t="shared" si="125"/>
        <v>6.4099999999999993</v>
      </c>
      <c r="I634" s="7">
        <f t="shared" si="126"/>
        <v>16.024999999999999</v>
      </c>
    </row>
    <row r="635" spans="1:9">
      <c r="B635" t="s">
        <v>87</v>
      </c>
      <c r="C635" s="29">
        <v>0.12989999999999999</v>
      </c>
      <c r="D635">
        <v>405</v>
      </c>
      <c r="E635">
        <f t="shared" si="123"/>
        <v>0.40500000000000003</v>
      </c>
      <c r="F635">
        <v>0.13600000000000001</v>
      </c>
      <c r="G635" s="29">
        <f t="shared" si="124"/>
        <v>6.1000000000000221E-3</v>
      </c>
      <c r="H635">
        <f t="shared" si="125"/>
        <v>6.1000000000000218</v>
      </c>
      <c r="I635" s="7">
        <f>H635/E635</f>
        <v>15.061728395061781</v>
      </c>
    </row>
    <row r="636" spans="1:9">
      <c r="B636" t="s">
        <v>35</v>
      </c>
      <c r="C636" s="29">
        <v>0.12942000000000001</v>
      </c>
      <c r="D636">
        <v>381</v>
      </c>
      <c r="E636">
        <f t="shared" si="123"/>
        <v>0.38100000000000001</v>
      </c>
      <c r="F636">
        <v>0.12961</v>
      </c>
      <c r="G636" s="29">
        <f t="shared" si="124"/>
        <v>1.8999999999999573E-4</v>
      </c>
      <c r="H636">
        <f t="shared" si="125"/>
        <v>0.18999999999999573</v>
      </c>
      <c r="I636" s="7">
        <f>H636/E636</f>
        <v>0.49868766404198356</v>
      </c>
    </row>
    <row r="637" spans="1:9">
      <c r="B637" t="s">
        <v>93</v>
      </c>
      <c r="C637" s="29">
        <v>0.12256</v>
      </c>
      <c r="D637">
        <v>283</v>
      </c>
      <c r="E637">
        <f t="shared" si="123"/>
        <v>0.28299999999999997</v>
      </c>
      <c r="F637">
        <v>0.20039000000000001</v>
      </c>
      <c r="G637" s="29">
        <f t="shared" si="124"/>
        <v>7.783000000000001E-2</v>
      </c>
      <c r="H637">
        <f t="shared" si="125"/>
        <v>77.830000000000013</v>
      </c>
      <c r="I637" s="7">
        <f>H637/E637</f>
        <v>275.01766784452303</v>
      </c>
    </row>
    <row r="638" spans="1:9">
      <c r="B638" t="s">
        <v>94</v>
      </c>
      <c r="C638" s="29">
        <v>0.12195</v>
      </c>
      <c r="D638">
        <v>243</v>
      </c>
      <c r="E638">
        <f t="shared" si="123"/>
        <v>0.24299999999999999</v>
      </c>
      <c r="F638">
        <v>0.12377000000000001</v>
      </c>
      <c r="G638" s="29">
        <f t="shared" si="124"/>
        <v>1.8200000000000022E-3</v>
      </c>
      <c r="H638">
        <f t="shared" si="125"/>
        <v>1.8200000000000021</v>
      </c>
      <c r="I638" s="7">
        <f>H638/E638</f>
        <v>7.4897119341563876</v>
      </c>
    </row>
    <row r="639" spans="1:9">
      <c r="B639" t="s">
        <v>95</v>
      </c>
      <c r="C639" s="29">
        <v>0.12970999999999999</v>
      </c>
      <c r="D639">
        <v>388</v>
      </c>
      <c r="E639">
        <f t="shared" si="123"/>
        <v>0.38800000000000001</v>
      </c>
      <c r="F639">
        <v>0.13028000000000001</v>
      </c>
      <c r="G639" s="29">
        <f t="shared" si="124"/>
        <v>5.7000000000001494E-4</v>
      </c>
      <c r="H639">
        <f t="shared" si="125"/>
        <v>0.57000000000001494</v>
      </c>
      <c r="I639" s="7">
        <f>H639/E639</f>
        <v>1.4690721649484921</v>
      </c>
    </row>
    <row r="641" spans="1:9">
      <c r="A641" s="30">
        <v>39149</v>
      </c>
      <c r="B641" t="s">
        <v>90</v>
      </c>
    </row>
    <row r="642" spans="1:9">
      <c r="A642" s="2" t="s">
        <v>19</v>
      </c>
      <c r="B642" s="2" t="s">
        <v>20</v>
      </c>
      <c r="C642" s="2" t="s">
        <v>30</v>
      </c>
      <c r="D642" s="2" t="s">
        <v>34</v>
      </c>
      <c r="E642" s="2" t="s">
        <v>36</v>
      </c>
      <c r="F642" s="2" t="s">
        <v>31</v>
      </c>
      <c r="G642" s="2" t="s">
        <v>44</v>
      </c>
      <c r="H642" s="2" t="s">
        <v>45</v>
      </c>
      <c r="I642" s="2" t="s">
        <v>33</v>
      </c>
    </row>
    <row r="643" spans="1:9">
      <c r="A643" s="1">
        <v>1</v>
      </c>
      <c r="B643" t="s">
        <v>3</v>
      </c>
      <c r="C643" s="29">
        <v>0.12963</v>
      </c>
      <c r="D643">
        <v>368</v>
      </c>
      <c r="E643">
        <f t="shared" ref="E643:E659" si="127">D643/1000</f>
        <v>0.36799999999999999</v>
      </c>
      <c r="F643">
        <v>0.13020000000000001</v>
      </c>
      <c r="G643">
        <f t="shared" ref="G643:G658" si="128">F643-C643</f>
        <v>5.7000000000001494E-4</v>
      </c>
      <c r="H643">
        <f t="shared" ref="H643:H659" si="129">G643*1000</f>
        <v>0.57000000000001494</v>
      </c>
      <c r="I643" s="7">
        <f t="shared" ref="I643:I656" si="130">H643/E643</f>
        <v>1.5489130434783014</v>
      </c>
    </row>
    <row r="644" spans="1:9">
      <c r="A644" s="1">
        <v>2</v>
      </c>
      <c r="B644" t="s">
        <v>4</v>
      </c>
      <c r="C644" s="29">
        <v>0.12873999999999999</v>
      </c>
      <c r="D644">
        <v>362</v>
      </c>
      <c r="E644">
        <f t="shared" si="127"/>
        <v>0.36199999999999999</v>
      </c>
      <c r="F644">
        <v>0.12889999999999999</v>
      </c>
      <c r="G644">
        <f t="shared" si="128"/>
        <v>1.5999999999999348E-4</v>
      </c>
      <c r="H644">
        <f t="shared" si="129"/>
        <v>0.15999999999999348</v>
      </c>
      <c r="I644" s="7">
        <f t="shared" si="130"/>
        <v>0.44198895027622509</v>
      </c>
    </row>
    <row r="645" spans="1:9">
      <c r="A645">
        <v>3</v>
      </c>
      <c r="B645" t="s">
        <v>10</v>
      </c>
      <c r="C645" s="29">
        <v>0.12775</v>
      </c>
      <c r="D645">
        <v>410</v>
      </c>
      <c r="E645">
        <f t="shared" si="127"/>
        <v>0.41</v>
      </c>
      <c r="F645">
        <v>0.12781999999999999</v>
      </c>
      <c r="G645">
        <f t="shared" si="128"/>
        <v>6.9999999999986739E-5</v>
      </c>
      <c r="H645">
        <f t="shared" si="129"/>
        <v>6.9999999999986739E-2</v>
      </c>
      <c r="I645" s="7">
        <f t="shared" si="130"/>
        <v>0.17073170731704085</v>
      </c>
    </row>
    <row r="646" spans="1:9">
      <c r="A646" s="1">
        <v>4</v>
      </c>
      <c r="B646" t="s">
        <v>8</v>
      </c>
      <c r="C646" s="29">
        <v>0.12808</v>
      </c>
      <c r="D646">
        <v>384</v>
      </c>
      <c r="E646">
        <f t="shared" si="127"/>
        <v>0.38400000000000001</v>
      </c>
      <c r="F646">
        <v>0.12809000000000001</v>
      </c>
      <c r="G646">
        <f t="shared" si="128"/>
        <v>1.0000000000010001E-5</v>
      </c>
      <c r="H646">
        <f t="shared" si="129"/>
        <v>1.0000000000010001E-2</v>
      </c>
      <c r="I646" s="7">
        <f t="shared" si="130"/>
        <v>2.6041666666692709E-2</v>
      </c>
    </row>
    <row r="647" spans="1:9">
      <c r="A647" s="1">
        <v>5</v>
      </c>
      <c r="B647" t="s">
        <v>6</v>
      </c>
      <c r="C647" s="29">
        <v>0.12573999999999999</v>
      </c>
      <c r="D647">
        <v>340</v>
      </c>
      <c r="E647">
        <f t="shared" si="127"/>
        <v>0.34</v>
      </c>
      <c r="F647">
        <v>0.12656000000000001</v>
      </c>
      <c r="G647">
        <f t="shared" si="128"/>
        <v>8.2000000000001516E-4</v>
      </c>
      <c r="H647">
        <f t="shared" si="129"/>
        <v>0.82000000000001516</v>
      </c>
      <c r="I647" s="7">
        <f t="shared" si="130"/>
        <v>2.4117647058823972</v>
      </c>
    </row>
    <row r="648" spans="1:9">
      <c r="A648" s="1">
        <v>6</v>
      </c>
      <c r="B648" t="s">
        <v>21</v>
      </c>
      <c r="C648" s="29">
        <v>0.12851000000000001</v>
      </c>
      <c r="D648">
        <v>391</v>
      </c>
      <c r="E648">
        <f t="shared" si="127"/>
        <v>0.39100000000000001</v>
      </c>
      <c r="F648">
        <v>0.12866</v>
      </c>
      <c r="G648">
        <f t="shared" si="128"/>
        <v>1.4999999999998348E-4</v>
      </c>
      <c r="H648">
        <f t="shared" si="129"/>
        <v>0.14999999999998348</v>
      </c>
      <c r="I648" s="7">
        <f t="shared" si="130"/>
        <v>0.38363171355494496</v>
      </c>
    </row>
    <row r="649" spans="1:9">
      <c r="A649" s="1">
        <v>7</v>
      </c>
      <c r="B649" t="s">
        <v>22</v>
      </c>
      <c r="C649" s="29">
        <v>0.12705</v>
      </c>
      <c r="D649">
        <v>402</v>
      </c>
      <c r="E649">
        <f t="shared" si="127"/>
        <v>0.40200000000000002</v>
      </c>
      <c r="F649">
        <v>0.12711</v>
      </c>
      <c r="G649">
        <f t="shared" si="128"/>
        <v>6.0000000000004494E-5</v>
      </c>
      <c r="H649">
        <f t="shared" si="129"/>
        <v>6.0000000000004494E-2</v>
      </c>
      <c r="I649" s="7">
        <f t="shared" si="130"/>
        <v>0.14925373134329475</v>
      </c>
    </row>
    <row r="650" spans="1:9">
      <c r="A650" s="1">
        <v>8</v>
      </c>
      <c r="B650" t="s">
        <v>7</v>
      </c>
      <c r="C650" s="29">
        <v>0.12476</v>
      </c>
      <c r="D650">
        <v>403</v>
      </c>
      <c r="E650">
        <f t="shared" si="127"/>
        <v>0.40300000000000002</v>
      </c>
      <c r="F650">
        <v>0.12795000000000001</v>
      </c>
      <c r="G650">
        <f t="shared" si="128"/>
        <v>3.1900000000000123E-3</v>
      </c>
      <c r="H650">
        <f t="shared" si="129"/>
        <v>3.1900000000000124</v>
      </c>
      <c r="I650" s="7">
        <f t="shared" si="130"/>
        <v>7.9156327543424618</v>
      </c>
    </row>
    <row r="651" spans="1:9">
      <c r="A651" s="1">
        <v>9</v>
      </c>
      <c r="B651" t="s">
        <v>9</v>
      </c>
      <c r="C651" s="29">
        <v>0.12667999999999999</v>
      </c>
      <c r="D651">
        <v>397</v>
      </c>
      <c r="E651">
        <f t="shared" si="127"/>
        <v>0.39700000000000002</v>
      </c>
      <c r="F651">
        <v>0.1268</v>
      </c>
      <c r="G651">
        <f t="shared" si="128"/>
        <v>1.2000000000000899E-4</v>
      </c>
      <c r="H651">
        <f t="shared" si="129"/>
        <v>0.12000000000000899</v>
      </c>
      <c r="I651" s="7">
        <f t="shared" si="130"/>
        <v>0.30226700251891431</v>
      </c>
    </row>
    <row r="652" spans="1:9">
      <c r="A652" s="1">
        <v>10</v>
      </c>
      <c r="B652" t="s">
        <v>23</v>
      </c>
      <c r="C652" s="29">
        <v>0.12853000000000001</v>
      </c>
      <c r="D652">
        <v>391</v>
      </c>
      <c r="E652">
        <f t="shared" si="127"/>
        <v>0.39100000000000001</v>
      </c>
      <c r="F652">
        <v>0.12920000000000001</v>
      </c>
      <c r="G652">
        <f t="shared" si="128"/>
        <v>6.7000000000000393E-4</v>
      </c>
      <c r="H652">
        <f t="shared" si="129"/>
        <v>0.67000000000000393</v>
      </c>
      <c r="I652" s="7">
        <f t="shared" si="130"/>
        <v>1.7135549872122862</v>
      </c>
    </row>
    <row r="653" spans="1:9">
      <c r="A653" s="1">
        <v>11</v>
      </c>
      <c r="B653" t="s">
        <v>14</v>
      </c>
      <c r="C653" s="29">
        <v>0.12837999999999999</v>
      </c>
      <c r="D653">
        <v>380</v>
      </c>
      <c r="E653">
        <f t="shared" si="127"/>
        <v>0.38</v>
      </c>
      <c r="F653">
        <v>0.13014000000000001</v>
      </c>
      <c r="G653">
        <f t="shared" si="128"/>
        <v>1.7600000000000116E-3</v>
      </c>
      <c r="H653">
        <f t="shared" si="129"/>
        <v>1.7600000000000116</v>
      </c>
      <c r="I653" s="7">
        <f t="shared" si="130"/>
        <v>4.6315789473684514</v>
      </c>
    </row>
    <row r="654" spans="1:9">
      <c r="A654" s="1">
        <v>12</v>
      </c>
      <c r="B654" t="s">
        <v>15</v>
      </c>
      <c r="C654" s="29">
        <v>0.12695999999999999</v>
      </c>
      <c r="D654">
        <v>312</v>
      </c>
      <c r="E654">
        <f t="shared" si="127"/>
        <v>0.312</v>
      </c>
      <c r="F654">
        <v>0.12920000000000001</v>
      </c>
      <c r="G654" s="29">
        <f t="shared" si="128"/>
        <v>2.2400000000000198E-3</v>
      </c>
      <c r="H654">
        <f t="shared" si="129"/>
        <v>2.2400000000000198</v>
      </c>
      <c r="I654" s="7">
        <f t="shared" si="130"/>
        <v>7.1794871794872428</v>
      </c>
    </row>
    <row r="655" spans="1:9">
      <c r="A655" s="1">
        <v>13</v>
      </c>
      <c r="B655" t="s">
        <v>16</v>
      </c>
      <c r="C655" s="29">
        <v>0.13866000000000001</v>
      </c>
      <c r="D655">
        <v>375</v>
      </c>
      <c r="E655">
        <f t="shared" si="127"/>
        <v>0.375</v>
      </c>
      <c r="F655">
        <v>0.14251</v>
      </c>
      <c r="G655" s="29">
        <f t="shared" si="128"/>
        <v>3.8499999999999923E-3</v>
      </c>
      <c r="H655">
        <f t="shared" si="129"/>
        <v>3.8499999999999925</v>
      </c>
      <c r="I655" s="7">
        <f t="shared" si="130"/>
        <v>10.266666666666646</v>
      </c>
    </row>
    <row r="656" spans="1:9">
      <c r="A656" s="1">
        <v>15</v>
      </c>
      <c r="B656" t="s">
        <v>100</v>
      </c>
      <c r="C656" s="29">
        <v>0.13961999999999999</v>
      </c>
      <c r="D656">
        <v>371</v>
      </c>
      <c r="E656">
        <f t="shared" si="127"/>
        <v>0.371</v>
      </c>
      <c r="F656">
        <v>0.14068</v>
      </c>
      <c r="G656" s="29">
        <f t="shared" si="128"/>
        <v>1.0600000000000054E-3</v>
      </c>
      <c r="H656">
        <f t="shared" si="129"/>
        <v>1.0600000000000054</v>
      </c>
      <c r="I656" s="7">
        <f t="shared" si="130"/>
        <v>2.8571428571428719</v>
      </c>
    </row>
    <row r="657" spans="1:9">
      <c r="B657" t="s">
        <v>87</v>
      </c>
      <c r="C657" s="29">
        <v>0.13800999999999999</v>
      </c>
      <c r="D657">
        <v>382</v>
      </c>
      <c r="E657">
        <f t="shared" si="127"/>
        <v>0.38200000000000001</v>
      </c>
      <c r="F657">
        <v>0.13800999999999999</v>
      </c>
      <c r="G657" s="29">
        <f t="shared" si="128"/>
        <v>0</v>
      </c>
      <c r="H657">
        <f t="shared" si="129"/>
        <v>0</v>
      </c>
      <c r="I657" s="7">
        <f>H657/E657</f>
        <v>0</v>
      </c>
    </row>
    <row r="658" spans="1:9">
      <c r="B658" t="s">
        <v>35</v>
      </c>
      <c r="C658" s="29">
        <v>0.13793</v>
      </c>
      <c r="D658">
        <v>390</v>
      </c>
      <c r="E658">
        <f t="shared" si="127"/>
        <v>0.39</v>
      </c>
      <c r="F658">
        <v>0.13766999999999999</v>
      </c>
      <c r="G658" s="29">
        <f t="shared" si="128"/>
        <v>-2.6000000000001022E-4</v>
      </c>
      <c r="H658">
        <f t="shared" si="129"/>
        <v>-0.26000000000001022</v>
      </c>
      <c r="I658" s="7">
        <f>H658/E658</f>
        <v>-0.66666666666669283</v>
      </c>
    </row>
    <row r="659" spans="1:9">
      <c r="B659" t="s">
        <v>96</v>
      </c>
      <c r="C659" s="29">
        <v>0.13691</v>
      </c>
      <c r="D659">
        <v>384</v>
      </c>
      <c r="E659">
        <f t="shared" si="127"/>
        <v>0.38400000000000001</v>
      </c>
      <c r="F659">
        <v>0.13697999999999999</v>
      </c>
      <c r="G659" s="29">
        <f>F659-C659</f>
        <v>6.9999999999986739E-5</v>
      </c>
      <c r="H659">
        <f t="shared" si="129"/>
        <v>6.9999999999986739E-2</v>
      </c>
      <c r="I659" s="7">
        <f>H659/E659</f>
        <v>0.18229166666663213</v>
      </c>
    </row>
    <row r="661" spans="1:9">
      <c r="A661" s="30">
        <v>39185</v>
      </c>
      <c r="B661" t="s">
        <v>90</v>
      </c>
    </row>
    <row r="662" spans="1:9">
      <c r="A662" s="2" t="s">
        <v>19</v>
      </c>
      <c r="B662" s="2" t="s">
        <v>20</v>
      </c>
      <c r="C662" s="2" t="s">
        <v>30</v>
      </c>
      <c r="D662" s="2" t="s">
        <v>34</v>
      </c>
      <c r="E662" s="2" t="s">
        <v>36</v>
      </c>
      <c r="F662" s="2" t="s">
        <v>31</v>
      </c>
      <c r="G662" s="2" t="s">
        <v>44</v>
      </c>
      <c r="H662" s="2" t="s">
        <v>45</v>
      </c>
      <c r="I662" s="2" t="s">
        <v>33</v>
      </c>
    </row>
    <row r="663" spans="1:9">
      <c r="A663" s="1">
        <v>1</v>
      </c>
      <c r="B663" t="s">
        <v>3</v>
      </c>
      <c r="C663" s="29">
        <v>0.13475000000000001</v>
      </c>
      <c r="D663">
        <v>306</v>
      </c>
      <c r="E663">
        <f t="shared" ref="E663:E674" si="131">D663/1000</f>
        <v>0.30599999999999999</v>
      </c>
      <c r="F663">
        <v>0.13547999999999999</v>
      </c>
      <c r="G663">
        <f t="shared" ref="G663:G674" si="132">F663-C663</f>
        <v>7.2999999999998066E-4</v>
      </c>
      <c r="H663">
        <f t="shared" ref="H663:H674" si="133">G663*1000</f>
        <v>0.72999999999998066</v>
      </c>
      <c r="I663" s="7">
        <f t="shared" ref="I663:I672" si="134">H663/E663</f>
        <v>2.3856209150326166</v>
      </c>
    </row>
    <row r="664" spans="1:9">
      <c r="A664" s="1">
        <v>2</v>
      </c>
      <c r="B664" t="s">
        <v>4</v>
      </c>
      <c r="C664" s="29">
        <v>0.12358</v>
      </c>
      <c r="D664">
        <v>262</v>
      </c>
      <c r="E664">
        <f t="shared" si="131"/>
        <v>0.26200000000000001</v>
      </c>
      <c r="F664">
        <v>0.12403</v>
      </c>
      <c r="G664">
        <f t="shared" si="132"/>
        <v>4.5000000000000595E-4</v>
      </c>
      <c r="H664">
        <f t="shared" si="133"/>
        <v>0.45000000000000595</v>
      </c>
      <c r="I664" s="7">
        <f t="shared" si="134"/>
        <v>1.7175572519084197</v>
      </c>
    </row>
    <row r="665" spans="1:9">
      <c r="A665">
        <v>3</v>
      </c>
      <c r="B665" t="s">
        <v>10</v>
      </c>
      <c r="C665" s="29">
        <v>0.13070999999999999</v>
      </c>
      <c r="D665">
        <v>345</v>
      </c>
      <c r="E665">
        <f t="shared" si="131"/>
        <v>0.34499999999999997</v>
      </c>
      <c r="F665">
        <v>0.13173000000000001</v>
      </c>
      <c r="G665">
        <f t="shared" si="132"/>
        <v>1.0200000000000209E-3</v>
      </c>
      <c r="H665">
        <f t="shared" si="133"/>
        <v>1.0200000000000209</v>
      </c>
      <c r="I665" s="7">
        <f t="shared" si="134"/>
        <v>2.9565217391304954</v>
      </c>
    </row>
    <row r="666" spans="1:9">
      <c r="A666" s="1">
        <v>4</v>
      </c>
      <c r="B666" t="s">
        <v>8</v>
      </c>
      <c r="C666" s="29">
        <v>0.13195000000000001</v>
      </c>
      <c r="D666">
        <v>368</v>
      </c>
      <c r="E666">
        <f t="shared" si="131"/>
        <v>0.36799999999999999</v>
      </c>
      <c r="F666">
        <v>0.13149</v>
      </c>
      <c r="G666">
        <f t="shared" si="132"/>
        <v>-4.6000000000001595E-4</v>
      </c>
      <c r="H666">
        <f t="shared" si="133"/>
        <v>-0.46000000000001595</v>
      </c>
      <c r="I666" s="7">
        <f t="shared" si="134"/>
        <v>-1.2500000000000433</v>
      </c>
    </row>
    <row r="667" spans="1:9">
      <c r="A667" s="1">
        <v>5</v>
      </c>
      <c r="B667" t="s">
        <v>6</v>
      </c>
      <c r="C667" s="29">
        <v>0.13614999999999999</v>
      </c>
      <c r="D667">
        <v>390</v>
      </c>
      <c r="E667">
        <f t="shared" si="131"/>
        <v>0.39</v>
      </c>
      <c r="F667">
        <v>0.13647999999999999</v>
      </c>
      <c r="G667">
        <f t="shared" si="132"/>
        <v>3.2999999999999696E-4</v>
      </c>
      <c r="H667">
        <f t="shared" si="133"/>
        <v>0.32999999999999696</v>
      </c>
      <c r="I667" s="7">
        <f t="shared" si="134"/>
        <v>0.84615384615383837</v>
      </c>
    </row>
    <row r="668" spans="1:9">
      <c r="A668" s="1">
        <v>6</v>
      </c>
      <c r="B668" t="s">
        <v>21</v>
      </c>
      <c r="C668" s="29">
        <v>0.13458999999999999</v>
      </c>
      <c r="D668">
        <v>360</v>
      </c>
      <c r="E668">
        <f t="shared" si="131"/>
        <v>0.36</v>
      </c>
      <c r="F668">
        <v>0.13446</v>
      </c>
      <c r="G668">
        <f t="shared" si="132"/>
        <v>-1.2999999999999123E-4</v>
      </c>
      <c r="H668">
        <f t="shared" si="133"/>
        <v>-0.12999999999999123</v>
      </c>
      <c r="I668" s="7">
        <f t="shared" si="134"/>
        <v>-0.36111111111108679</v>
      </c>
    </row>
    <row r="669" spans="1:9">
      <c r="A669" s="1">
        <v>7</v>
      </c>
      <c r="B669" t="s">
        <v>22</v>
      </c>
      <c r="C669" s="29">
        <v>0.13492000000000001</v>
      </c>
      <c r="D669">
        <v>257</v>
      </c>
      <c r="E669">
        <f t="shared" si="131"/>
        <v>0.25700000000000001</v>
      </c>
      <c r="F669">
        <v>0.13466</v>
      </c>
      <c r="G669">
        <f t="shared" si="132"/>
        <v>-2.6000000000001022E-4</v>
      </c>
      <c r="H669">
        <f t="shared" si="133"/>
        <v>-0.26000000000001022</v>
      </c>
      <c r="I669" s="7">
        <f t="shared" si="134"/>
        <v>-1.0116731517510125</v>
      </c>
    </row>
    <row r="670" spans="1:9">
      <c r="A670" s="1">
        <v>8</v>
      </c>
      <c r="B670" t="s">
        <v>7</v>
      </c>
      <c r="C670" s="29">
        <v>0.13435</v>
      </c>
      <c r="D670">
        <v>292</v>
      </c>
      <c r="E670">
        <f t="shared" si="131"/>
        <v>0.29199999999999998</v>
      </c>
      <c r="F670">
        <v>0.13668</v>
      </c>
      <c r="G670">
        <f t="shared" si="132"/>
        <v>2.3299999999999987E-3</v>
      </c>
      <c r="H670">
        <f t="shared" si="133"/>
        <v>2.3299999999999987</v>
      </c>
      <c r="I670" s="7">
        <f t="shared" si="134"/>
        <v>7.9794520547945167</v>
      </c>
    </row>
    <row r="671" spans="1:9">
      <c r="A671" s="1">
        <v>10</v>
      </c>
      <c r="B671" t="s">
        <v>23</v>
      </c>
      <c r="C671" s="29">
        <v>0.13574</v>
      </c>
      <c r="D671">
        <v>321</v>
      </c>
      <c r="E671">
        <f t="shared" si="131"/>
        <v>0.32100000000000001</v>
      </c>
      <c r="F671">
        <v>0.15310000000000001</v>
      </c>
      <c r="G671">
        <f t="shared" si="132"/>
        <v>1.7360000000000014E-2</v>
      </c>
      <c r="H671">
        <f t="shared" si="133"/>
        <v>17.360000000000014</v>
      </c>
      <c r="I671" s="7">
        <f t="shared" si="134"/>
        <v>54.080996884735242</v>
      </c>
    </row>
    <row r="672" spans="1:9">
      <c r="A672" s="1">
        <v>12</v>
      </c>
      <c r="B672" t="s">
        <v>15</v>
      </c>
      <c r="C672" s="29">
        <v>0.13552</v>
      </c>
      <c r="D672">
        <v>358</v>
      </c>
      <c r="E672">
        <f t="shared" si="131"/>
        <v>0.35799999999999998</v>
      </c>
      <c r="F672">
        <v>0.1381</v>
      </c>
      <c r="G672" s="29">
        <f t="shared" si="132"/>
        <v>2.579999999999999E-3</v>
      </c>
      <c r="H672">
        <f t="shared" si="133"/>
        <v>2.5799999999999992</v>
      </c>
      <c r="I672" s="7">
        <f t="shared" si="134"/>
        <v>7.2067039106145234</v>
      </c>
    </row>
    <row r="673" spans="1:9">
      <c r="B673" t="s">
        <v>87</v>
      </c>
      <c r="C673" s="29">
        <v>0.13605</v>
      </c>
      <c r="D673">
        <v>378</v>
      </c>
      <c r="E673">
        <f t="shared" si="131"/>
        <v>0.378</v>
      </c>
      <c r="F673">
        <v>0.13608999999999999</v>
      </c>
      <c r="G673" s="29">
        <f t="shared" si="132"/>
        <v>3.9999999999984492E-5</v>
      </c>
      <c r="H673">
        <f t="shared" si="133"/>
        <v>3.9999999999984492E-2</v>
      </c>
      <c r="I673" s="7">
        <f>H673/E673</f>
        <v>0.10582010582006479</v>
      </c>
    </row>
    <row r="674" spans="1:9">
      <c r="B674" t="s">
        <v>35</v>
      </c>
      <c r="C674" s="29">
        <v>0.13397999999999999</v>
      </c>
      <c r="D674">
        <v>312</v>
      </c>
      <c r="E674">
        <f t="shared" si="131"/>
        <v>0.312</v>
      </c>
      <c r="F674">
        <v>0.13333</v>
      </c>
      <c r="G674" s="29">
        <f t="shared" si="132"/>
        <v>-6.4999999999998392E-4</v>
      </c>
      <c r="H674">
        <f t="shared" si="133"/>
        <v>-0.64999999999998392</v>
      </c>
      <c r="I674" s="7">
        <f>H674/E674</f>
        <v>-2.083333333333282</v>
      </c>
    </row>
    <row r="676" spans="1:9">
      <c r="A676" s="30">
        <v>39211</v>
      </c>
      <c r="B676" t="s">
        <v>90</v>
      </c>
    </row>
    <row r="677" spans="1:9">
      <c r="A677" s="2" t="s">
        <v>19</v>
      </c>
      <c r="B677" s="2" t="s">
        <v>20</v>
      </c>
      <c r="C677" s="2" t="s">
        <v>30</v>
      </c>
      <c r="D677" s="2" t="s">
        <v>34</v>
      </c>
      <c r="E677" s="2" t="s">
        <v>36</v>
      </c>
      <c r="F677" s="2" t="s">
        <v>31</v>
      </c>
      <c r="G677" s="2" t="s">
        <v>44</v>
      </c>
      <c r="H677" s="2" t="s">
        <v>45</v>
      </c>
      <c r="I677" s="2" t="s">
        <v>33</v>
      </c>
    </row>
    <row r="678" spans="1:9">
      <c r="A678" s="1">
        <v>1</v>
      </c>
      <c r="B678" t="s">
        <v>3</v>
      </c>
      <c r="C678" s="29">
        <v>0.13514999999999999</v>
      </c>
      <c r="D678">
        <v>290</v>
      </c>
      <c r="E678">
        <f t="shared" ref="E678:E688" si="135">D678/1000</f>
        <v>0.28999999999999998</v>
      </c>
      <c r="F678">
        <v>0.13775999999999999</v>
      </c>
      <c r="G678">
        <f t="shared" ref="G678:G688" si="136">F678-C678</f>
        <v>2.6100000000000012E-3</v>
      </c>
      <c r="H678">
        <f t="shared" ref="H678:H688" si="137">G678*1000</f>
        <v>2.6100000000000012</v>
      </c>
      <c r="I678" s="7">
        <f t="shared" ref="I678:I686" si="138">H678/E678</f>
        <v>9.0000000000000053</v>
      </c>
    </row>
    <row r="679" spans="1:9">
      <c r="A679" s="1">
        <v>2</v>
      </c>
      <c r="B679" t="s">
        <v>4</v>
      </c>
      <c r="C679" s="29">
        <v>0.13144</v>
      </c>
      <c r="D679">
        <v>262</v>
      </c>
      <c r="E679">
        <f t="shared" si="135"/>
        <v>0.26200000000000001</v>
      </c>
      <c r="F679">
        <v>0.13189999999999999</v>
      </c>
      <c r="G679">
        <f t="shared" si="136"/>
        <v>4.599999999999882E-4</v>
      </c>
      <c r="H679">
        <f t="shared" si="137"/>
        <v>0.4599999999999882</v>
      </c>
      <c r="I679" s="7">
        <f t="shared" si="138"/>
        <v>1.7557251908396496</v>
      </c>
    </row>
    <row r="680" spans="1:9">
      <c r="A680">
        <v>3</v>
      </c>
      <c r="B680" t="s">
        <v>10</v>
      </c>
      <c r="C680" s="29">
        <v>0.13444999999999999</v>
      </c>
      <c r="D680">
        <v>364</v>
      </c>
      <c r="E680">
        <f t="shared" si="135"/>
        <v>0.36399999999999999</v>
      </c>
      <c r="F680">
        <v>0.13547000000000001</v>
      </c>
      <c r="G680">
        <f t="shared" si="136"/>
        <v>1.0200000000000209E-3</v>
      </c>
      <c r="H680">
        <f t="shared" si="137"/>
        <v>1.0200000000000209</v>
      </c>
      <c r="I680" s="7">
        <f t="shared" si="138"/>
        <v>2.8021978021978597</v>
      </c>
    </row>
    <row r="681" spans="1:9">
      <c r="A681" s="1">
        <v>4</v>
      </c>
      <c r="B681" t="s">
        <v>8</v>
      </c>
      <c r="C681" s="29">
        <v>0.13544999999999999</v>
      </c>
      <c r="D681">
        <v>382</v>
      </c>
      <c r="E681">
        <f t="shared" si="135"/>
        <v>0.38200000000000001</v>
      </c>
      <c r="F681">
        <v>0.13533000000000001</v>
      </c>
      <c r="G681">
        <f t="shared" si="136"/>
        <v>-1.1999999999998123E-4</v>
      </c>
      <c r="H681">
        <f t="shared" si="137"/>
        <v>-0.11999999999998123</v>
      </c>
      <c r="I681" s="7">
        <f t="shared" si="138"/>
        <v>-0.31413612565440113</v>
      </c>
    </row>
    <row r="682" spans="1:9">
      <c r="A682" s="1">
        <v>5</v>
      </c>
      <c r="B682" t="s">
        <v>6</v>
      </c>
      <c r="C682" s="29">
        <v>0.13558000000000001</v>
      </c>
      <c r="D682">
        <v>390</v>
      </c>
      <c r="E682">
        <f t="shared" si="135"/>
        <v>0.39</v>
      </c>
      <c r="F682">
        <v>0.13622999999999999</v>
      </c>
      <c r="G682">
        <f t="shared" si="136"/>
        <v>6.4999999999998392E-4</v>
      </c>
      <c r="H682">
        <f t="shared" si="137"/>
        <v>0.64999999999998392</v>
      </c>
      <c r="I682" s="7">
        <f t="shared" si="138"/>
        <v>1.6666666666666254</v>
      </c>
    </row>
    <row r="683" spans="1:9">
      <c r="A683" s="1">
        <v>6</v>
      </c>
      <c r="B683" t="s">
        <v>21</v>
      </c>
      <c r="C683" s="29">
        <v>0.13521</v>
      </c>
      <c r="D683">
        <v>372</v>
      </c>
      <c r="E683">
        <f t="shared" si="135"/>
        <v>0.372</v>
      </c>
      <c r="F683">
        <v>0.13497000000000001</v>
      </c>
      <c r="G683">
        <f t="shared" si="136"/>
        <v>-2.3999999999999022E-4</v>
      </c>
      <c r="H683">
        <f t="shared" si="137"/>
        <v>-0.23999999999999022</v>
      </c>
      <c r="I683" s="7">
        <f t="shared" si="138"/>
        <v>-0.64516129032255431</v>
      </c>
    </row>
    <row r="684" spans="1:9">
      <c r="A684" s="1">
        <v>7</v>
      </c>
      <c r="B684" t="s">
        <v>22</v>
      </c>
      <c r="C684" s="29">
        <v>0.13281999999999999</v>
      </c>
      <c r="D684">
        <v>386</v>
      </c>
      <c r="E684">
        <f t="shared" si="135"/>
        <v>0.38600000000000001</v>
      </c>
      <c r="F684">
        <v>0.13256999999999999</v>
      </c>
      <c r="G684">
        <f t="shared" si="136"/>
        <v>-2.5000000000000022E-4</v>
      </c>
      <c r="H684">
        <f t="shared" si="137"/>
        <v>-0.25000000000000022</v>
      </c>
      <c r="I684" s="7">
        <f t="shared" si="138"/>
        <v>-0.64766839378238394</v>
      </c>
    </row>
    <row r="685" spans="1:9">
      <c r="A685" s="1">
        <v>8</v>
      </c>
      <c r="B685" t="s">
        <v>7</v>
      </c>
      <c r="C685" s="29">
        <v>0.13508000000000001</v>
      </c>
      <c r="D685">
        <v>370</v>
      </c>
      <c r="E685">
        <f t="shared" si="135"/>
        <v>0.37</v>
      </c>
      <c r="F685">
        <v>0.13728000000000001</v>
      </c>
      <c r="G685">
        <f t="shared" si="136"/>
        <v>2.2000000000000075E-3</v>
      </c>
      <c r="H685">
        <f t="shared" si="137"/>
        <v>2.2000000000000073</v>
      </c>
      <c r="I685" s="7">
        <f t="shared" si="138"/>
        <v>5.945945945945966</v>
      </c>
    </row>
    <row r="686" spans="1:9">
      <c r="A686" s="1">
        <v>12</v>
      </c>
      <c r="B686" t="s">
        <v>15</v>
      </c>
      <c r="C686" s="29">
        <v>0.13483999999999999</v>
      </c>
      <c r="D686">
        <v>387</v>
      </c>
      <c r="E686">
        <f t="shared" si="135"/>
        <v>0.38700000000000001</v>
      </c>
      <c r="F686">
        <v>0.13602</v>
      </c>
      <c r="G686" s="29">
        <f t="shared" si="136"/>
        <v>1.1800000000000144E-3</v>
      </c>
      <c r="H686">
        <f t="shared" si="137"/>
        <v>1.1800000000000144</v>
      </c>
      <c r="I686" s="7">
        <f t="shared" si="138"/>
        <v>3.0490956072351794</v>
      </c>
    </row>
    <row r="687" spans="1:9">
      <c r="B687" t="s">
        <v>87</v>
      </c>
      <c r="C687" s="29">
        <v>0.13542999999999999</v>
      </c>
      <c r="D687">
        <v>402</v>
      </c>
      <c r="E687">
        <f t="shared" si="135"/>
        <v>0.40200000000000002</v>
      </c>
      <c r="F687">
        <v>0.13844999999999999</v>
      </c>
      <c r="G687" s="29">
        <f t="shared" si="136"/>
        <v>3.0199999999999949E-3</v>
      </c>
      <c r="H687">
        <f t="shared" si="137"/>
        <v>3.0199999999999951</v>
      </c>
      <c r="I687" s="7">
        <f>H687/E687</f>
        <v>7.5124378109452614</v>
      </c>
    </row>
    <row r="688" spans="1:9">
      <c r="B688" t="s">
        <v>35</v>
      </c>
      <c r="C688" s="29">
        <v>0.12866</v>
      </c>
      <c r="D688">
        <v>321</v>
      </c>
      <c r="E688">
        <f t="shared" si="135"/>
        <v>0.32100000000000001</v>
      </c>
      <c r="F688">
        <v>0.12801999999999999</v>
      </c>
      <c r="G688" s="29">
        <f t="shared" si="136"/>
        <v>-6.4000000000000168E-4</v>
      </c>
      <c r="H688">
        <f t="shared" si="137"/>
        <v>-0.64000000000000168</v>
      </c>
      <c r="I688" s="7">
        <f>H688/E688</f>
        <v>-1.9937694704049895</v>
      </c>
    </row>
    <row r="690" spans="1:9">
      <c r="A690" s="30">
        <v>39243</v>
      </c>
      <c r="B690" t="s">
        <v>90</v>
      </c>
    </row>
    <row r="691" spans="1:9">
      <c r="A691" s="2" t="s">
        <v>19</v>
      </c>
      <c r="B691" s="2" t="s">
        <v>20</v>
      </c>
      <c r="C691" s="2" t="s">
        <v>30</v>
      </c>
      <c r="D691" s="2" t="s">
        <v>34</v>
      </c>
      <c r="E691" s="2" t="s">
        <v>36</v>
      </c>
      <c r="F691" s="2" t="s">
        <v>31</v>
      </c>
      <c r="G691" s="2" t="s">
        <v>44</v>
      </c>
      <c r="H691" s="2" t="s">
        <v>45</v>
      </c>
      <c r="I691" s="2" t="s">
        <v>33</v>
      </c>
    </row>
    <row r="692" spans="1:9">
      <c r="A692" s="1">
        <v>1</v>
      </c>
      <c r="B692" t="s">
        <v>3</v>
      </c>
      <c r="C692" s="29">
        <v>0.13644000000000001</v>
      </c>
      <c r="D692">
        <v>380</v>
      </c>
      <c r="E692">
        <f t="shared" ref="E692:E705" si="139">D692/1000</f>
        <v>0.38</v>
      </c>
      <c r="F692">
        <v>0.13650000000000001</v>
      </c>
      <c r="G692">
        <f t="shared" ref="G692:G705" si="140">F692-C692</f>
        <v>6.0000000000004494E-5</v>
      </c>
      <c r="H692">
        <f t="shared" ref="H692:H705" si="141">G692*1000</f>
        <v>6.0000000000004494E-2</v>
      </c>
      <c r="I692" s="7">
        <f t="shared" ref="I692:I703" si="142">H692/E692</f>
        <v>0.15789473684211708</v>
      </c>
    </row>
    <row r="693" spans="1:9">
      <c r="A693" s="1">
        <v>2</v>
      </c>
      <c r="B693" t="s">
        <v>4</v>
      </c>
      <c r="C693" s="29">
        <v>0.13725999999999999</v>
      </c>
      <c r="D693">
        <v>295</v>
      </c>
      <c r="E693">
        <f t="shared" si="139"/>
        <v>0.29499999999999998</v>
      </c>
      <c r="F693">
        <v>0.13728000000000001</v>
      </c>
      <c r="G693">
        <f t="shared" si="140"/>
        <v>2.0000000000020002E-5</v>
      </c>
      <c r="H693">
        <f t="shared" si="141"/>
        <v>2.0000000000020002E-2</v>
      </c>
      <c r="I693" s="7">
        <f t="shared" si="142"/>
        <v>6.7796610169559332E-2</v>
      </c>
    </row>
    <row r="694" spans="1:9">
      <c r="A694">
        <v>3</v>
      </c>
      <c r="B694" t="s">
        <v>10</v>
      </c>
      <c r="C694" s="29">
        <v>0.13572999999999999</v>
      </c>
      <c r="D694">
        <v>370</v>
      </c>
      <c r="E694">
        <f t="shared" si="139"/>
        <v>0.37</v>
      </c>
      <c r="F694">
        <v>0.1361</v>
      </c>
      <c r="G694">
        <f t="shared" si="140"/>
        <v>3.7000000000000921E-4</v>
      </c>
      <c r="H694">
        <f t="shared" si="141"/>
        <v>0.37000000000000921</v>
      </c>
      <c r="I694" s="7">
        <f t="shared" si="142"/>
        <v>1.0000000000000249</v>
      </c>
    </row>
    <row r="695" spans="1:9">
      <c r="A695" s="1">
        <v>4</v>
      </c>
      <c r="B695" t="s">
        <v>8</v>
      </c>
      <c r="C695" s="29">
        <v>0.13761999999999999</v>
      </c>
      <c r="D695">
        <v>335</v>
      </c>
      <c r="E695">
        <f t="shared" si="139"/>
        <v>0.33500000000000002</v>
      </c>
      <c r="F695">
        <v>0.13780999999999999</v>
      </c>
      <c r="G695">
        <f t="shared" si="140"/>
        <v>1.8999999999999573E-4</v>
      </c>
      <c r="H695">
        <f t="shared" si="141"/>
        <v>0.18999999999999573</v>
      </c>
      <c r="I695" s="7">
        <f t="shared" si="142"/>
        <v>0.56716417910446482</v>
      </c>
    </row>
    <row r="696" spans="1:9">
      <c r="A696" s="1">
        <v>5</v>
      </c>
      <c r="B696" t="s">
        <v>6</v>
      </c>
      <c r="C696" s="29">
        <v>0.13575999999999999</v>
      </c>
      <c r="D696">
        <v>375</v>
      </c>
      <c r="E696">
        <f t="shared" si="139"/>
        <v>0.375</v>
      </c>
      <c r="F696">
        <v>0.13592000000000001</v>
      </c>
      <c r="G696">
        <f t="shared" si="140"/>
        <v>1.6000000000002124E-4</v>
      </c>
      <c r="H696">
        <f t="shared" si="141"/>
        <v>0.16000000000002124</v>
      </c>
      <c r="I696" s="7">
        <f t="shared" si="142"/>
        <v>0.42666666666672332</v>
      </c>
    </row>
    <row r="697" spans="1:9">
      <c r="A697" s="1">
        <v>6</v>
      </c>
      <c r="B697" t="s">
        <v>21</v>
      </c>
      <c r="C697" s="29">
        <v>0.13525000000000001</v>
      </c>
      <c r="D697">
        <v>355</v>
      </c>
      <c r="E697">
        <f t="shared" si="139"/>
        <v>0.35499999999999998</v>
      </c>
      <c r="F697">
        <v>0.13541</v>
      </c>
      <c r="G697">
        <f t="shared" si="140"/>
        <v>1.5999999999999348E-4</v>
      </c>
      <c r="H697">
        <f t="shared" si="141"/>
        <v>0.15999999999999348</v>
      </c>
      <c r="I697" s="7">
        <f t="shared" si="142"/>
        <v>0.45070422535209431</v>
      </c>
    </row>
    <row r="698" spans="1:9">
      <c r="A698" s="1">
        <v>7</v>
      </c>
      <c r="B698" t="s">
        <v>22</v>
      </c>
      <c r="C698" s="29">
        <v>0.13766999999999999</v>
      </c>
      <c r="D698">
        <v>375</v>
      </c>
      <c r="E698">
        <f t="shared" si="139"/>
        <v>0.375</v>
      </c>
      <c r="F698">
        <v>0.1384</v>
      </c>
      <c r="G698">
        <f t="shared" si="140"/>
        <v>7.3000000000000842E-4</v>
      </c>
      <c r="H698">
        <f t="shared" si="141"/>
        <v>0.73000000000000842</v>
      </c>
      <c r="I698" s="7">
        <f t="shared" si="142"/>
        <v>1.9466666666666892</v>
      </c>
    </row>
    <row r="699" spans="1:9">
      <c r="A699" s="1">
        <v>8</v>
      </c>
      <c r="B699" t="s">
        <v>7</v>
      </c>
      <c r="C699" s="29">
        <v>0.13667000000000001</v>
      </c>
      <c r="D699">
        <v>370</v>
      </c>
      <c r="E699">
        <f t="shared" si="139"/>
        <v>0.37</v>
      </c>
      <c r="F699">
        <v>0.13900000000000001</v>
      </c>
      <c r="G699">
        <f t="shared" si="140"/>
        <v>2.3299999999999987E-3</v>
      </c>
      <c r="H699">
        <f t="shared" si="141"/>
        <v>2.3299999999999987</v>
      </c>
      <c r="I699" s="7">
        <f t="shared" si="142"/>
        <v>6.2972972972972938</v>
      </c>
    </row>
    <row r="700" spans="1:9">
      <c r="A700" s="1">
        <v>9</v>
      </c>
      <c r="B700" t="s">
        <v>9</v>
      </c>
      <c r="C700" s="29">
        <v>0.14072000000000001</v>
      </c>
      <c r="D700">
        <v>390</v>
      </c>
      <c r="E700">
        <f t="shared" si="139"/>
        <v>0.39</v>
      </c>
      <c r="F700">
        <v>0.14532</v>
      </c>
      <c r="G700">
        <f t="shared" si="140"/>
        <v>4.599999999999993E-3</v>
      </c>
      <c r="H700">
        <f t="shared" si="141"/>
        <v>4.5999999999999925</v>
      </c>
      <c r="I700" s="7">
        <f t="shared" si="142"/>
        <v>11.794871794871776</v>
      </c>
    </row>
    <row r="701" spans="1:9">
      <c r="A701" s="1">
        <v>10</v>
      </c>
      <c r="B701" t="s">
        <v>23</v>
      </c>
      <c r="C701" s="29">
        <v>0.13744000000000001</v>
      </c>
      <c r="D701">
        <v>360</v>
      </c>
      <c r="E701">
        <f t="shared" si="139"/>
        <v>0.36</v>
      </c>
      <c r="F701">
        <v>0.13896</v>
      </c>
      <c r="G701">
        <f t="shared" si="140"/>
        <v>1.5199999999999936E-3</v>
      </c>
      <c r="H701">
        <f t="shared" si="141"/>
        <v>1.5199999999999936</v>
      </c>
      <c r="I701" s="7">
        <f t="shared" si="142"/>
        <v>4.2222222222222046</v>
      </c>
    </row>
    <row r="702" spans="1:9">
      <c r="A702" s="1">
        <v>12</v>
      </c>
      <c r="B702" t="s">
        <v>15</v>
      </c>
      <c r="C702" s="29">
        <v>0.13789000000000001</v>
      </c>
      <c r="D702">
        <v>355</v>
      </c>
      <c r="E702">
        <f t="shared" si="139"/>
        <v>0.35499999999999998</v>
      </c>
      <c r="F702">
        <v>0.14432</v>
      </c>
      <c r="G702" s="29">
        <f t="shared" si="140"/>
        <v>6.4299999999999913E-3</v>
      </c>
      <c r="H702">
        <f t="shared" si="141"/>
        <v>6.4299999999999908</v>
      </c>
      <c r="I702" s="7">
        <f t="shared" si="142"/>
        <v>18.112676056338003</v>
      </c>
    </row>
    <row r="703" spans="1:9">
      <c r="A703" s="1">
        <v>15</v>
      </c>
      <c r="B703" t="s">
        <v>100</v>
      </c>
      <c r="C703" s="29">
        <v>0.13339000000000001</v>
      </c>
      <c r="D703">
        <v>345</v>
      </c>
      <c r="E703">
        <f t="shared" si="139"/>
        <v>0.34499999999999997</v>
      </c>
      <c r="F703">
        <v>0.13363</v>
      </c>
      <c r="G703" s="29">
        <f t="shared" si="140"/>
        <v>2.3999999999999022E-4</v>
      </c>
      <c r="H703">
        <f t="shared" si="141"/>
        <v>0.23999999999999022</v>
      </c>
      <c r="I703" s="7">
        <f t="shared" si="142"/>
        <v>0.69565217391301515</v>
      </c>
    </row>
    <row r="704" spans="1:9">
      <c r="B704" t="s">
        <v>87</v>
      </c>
      <c r="C704" s="29">
        <v>0.13203999999999999</v>
      </c>
      <c r="D704">
        <v>350</v>
      </c>
      <c r="E704">
        <f t="shared" si="139"/>
        <v>0.35</v>
      </c>
      <c r="F704">
        <v>0.13228000000000001</v>
      </c>
      <c r="G704" s="29">
        <f t="shared" si="140"/>
        <v>2.4000000000001798E-4</v>
      </c>
      <c r="H704">
        <f t="shared" si="141"/>
        <v>0.24000000000001798</v>
      </c>
      <c r="I704" s="7">
        <f>H704/E704</f>
        <v>0.68571428571433712</v>
      </c>
    </row>
    <row r="705" spans="1:9">
      <c r="B705" t="s">
        <v>35</v>
      </c>
      <c r="C705" s="29">
        <v>0.1328</v>
      </c>
      <c r="D705">
        <v>325</v>
      </c>
      <c r="E705">
        <f t="shared" si="139"/>
        <v>0.32500000000000001</v>
      </c>
      <c r="F705">
        <v>0.13289000000000001</v>
      </c>
      <c r="G705" s="29">
        <f t="shared" si="140"/>
        <v>9.0000000000006741E-5</v>
      </c>
      <c r="H705">
        <f t="shared" si="141"/>
        <v>9.0000000000006741E-2</v>
      </c>
      <c r="I705" s="7">
        <f>H705/E705</f>
        <v>0.27692307692309764</v>
      </c>
    </row>
    <row r="706" spans="1:9">
      <c r="F706" t="s">
        <v>92</v>
      </c>
    </row>
    <row r="707" spans="1:9">
      <c r="A707" s="30">
        <v>39282</v>
      </c>
      <c r="B707" t="s">
        <v>90</v>
      </c>
    </row>
    <row r="708" spans="1:9">
      <c r="A708" s="2" t="s">
        <v>19</v>
      </c>
      <c r="B708" s="2" t="s">
        <v>20</v>
      </c>
      <c r="C708" s="2" t="s">
        <v>30</v>
      </c>
      <c r="D708" s="2" t="s">
        <v>34</v>
      </c>
      <c r="E708" s="2" t="s">
        <v>36</v>
      </c>
      <c r="F708" s="2" t="s">
        <v>31</v>
      </c>
      <c r="G708" s="2" t="s">
        <v>44</v>
      </c>
      <c r="H708" s="2" t="s">
        <v>45</v>
      </c>
      <c r="I708" s="2" t="s">
        <v>33</v>
      </c>
    </row>
    <row r="709" spans="1:9">
      <c r="A709" s="1">
        <v>1</v>
      </c>
      <c r="B709" t="s">
        <v>3</v>
      </c>
      <c r="C709" s="29">
        <v>0.13363</v>
      </c>
      <c r="D709">
        <v>396</v>
      </c>
      <c r="E709">
        <v>0.39600000000000002</v>
      </c>
      <c r="F709">
        <v>0.13372999999999999</v>
      </c>
      <c r="G709" s="29">
        <f t="shared" ref="G709:G723" si="143">F709-C709</f>
        <v>9.9999999999988987E-5</v>
      </c>
      <c r="H709">
        <f t="shared" ref="H709:H723" si="144">G709*1000</f>
        <v>9.9999999999988987E-2</v>
      </c>
      <c r="I709" s="7">
        <f t="shared" ref="I709:I723" si="145">H709/E709</f>
        <v>0.25252525252522467</v>
      </c>
    </row>
    <row r="710" spans="1:9">
      <c r="A710" s="1">
        <v>2</v>
      </c>
      <c r="B710" t="s">
        <v>4</v>
      </c>
      <c r="C710" s="29">
        <v>0.13678999999999999</v>
      </c>
      <c r="D710">
        <v>348</v>
      </c>
      <c r="E710">
        <v>0.34799999999999998</v>
      </c>
      <c r="F710">
        <v>0.13774</v>
      </c>
      <c r="G710" s="29">
        <f t="shared" si="143"/>
        <v>9.5000000000000639E-4</v>
      </c>
      <c r="H710">
        <f t="shared" si="144"/>
        <v>0.95000000000000639</v>
      </c>
      <c r="I710" s="7">
        <f t="shared" si="145"/>
        <v>2.7298850574712827</v>
      </c>
    </row>
    <row r="711" spans="1:9">
      <c r="A711">
        <v>3</v>
      </c>
      <c r="B711" t="s">
        <v>10</v>
      </c>
      <c r="C711" s="29">
        <v>0.1366</v>
      </c>
      <c r="D711">
        <v>400</v>
      </c>
      <c r="E711">
        <v>0.4</v>
      </c>
      <c r="F711">
        <v>0.13738</v>
      </c>
      <c r="G711" s="29">
        <f t="shared" si="143"/>
        <v>7.8000000000000291E-4</v>
      </c>
      <c r="H711">
        <f t="shared" si="144"/>
        <v>0.78000000000000291</v>
      </c>
      <c r="I711" s="7">
        <f t="shared" si="145"/>
        <v>1.9500000000000073</v>
      </c>
    </row>
    <row r="712" spans="1:9">
      <c r="A712" s="1">
        <v>4</v>
      </c>
      <c r="B712" t="s">
        <v>8</v>
      </c>
      <c r="C712" s="29">
        <v>0.13447999999999999</v>
      </c>
      <c r="D712">
        <v>408</v>
      </c>
      <c r="E712">
        <v>0.40799999999999997</v>
      </c>
      <c r="F712">
        <v>0.13561000000000001</v>
      </c>
      <c r="G712" s="29">
        <f t="shared" si="143"/>
        <v>1.1300000000000199E-3</v>
      </c>
      <c r="H712">
        <f t="shared" si="144"/>
        <v>1.1300000000000199</v>
      </c>
      <c r="I712" s="7">
        <f t="shared" si="145"/>
        <v>2.7696078431373037</v>
      </c>
    </row>
    <row r="713" spans="1:9">
      <c r="A713" s="1">
        <v>5</v>
      </c>
      <c r="B713" t="s">
        <v>6</v>
      </c>
      <c r="C713" s="29">
        <v>0.13405</v>
      </c>
      <c r="D713">
        <v>410</v>
      </c>
      <c r="E713">
        <v>0.41</v>
      </c>
      <c r="F713">
        <v>0.13444</v>
      </c>
      <c r="G713" s="29">
        <f t="shared" si="143"/>
        <v>3.9000000000000146E-4</v>
      </c>
      <c r="H713">
        <f t="shared" si="144"/>
        <v>0.39000000000000146</v>
      </c>
      <c r="I713" s="7">
        <f t="shared" si="145"/>
        <v>0.95121951219512557</v>
      </c>
    </row>
    <row r="714" spans="1:9">
      <c r="A714" s="1">
        <v>6</v>
      </c>
      <c r="B714" t="s">
        <v>21</v>
      </c>
      <c r="C714" s="29">
        <v>0.13317000000000001</v>
      </c>
      <c r="D714">
        <v>414</v>
      </c>
      <c r="E714">
        <v>0.41399999999999998</v>
      </c>
      <c r="F714">
        <v>0.13327</v>
      </c>
      <c r="G714" s="29">
        <f t="shared" si="143"/>
        <v>9.9999999999988987E-5</v>
      </c>
      <c r="H714">
        <f t="shared" si="144"/>
        <v>9.9999999999988987E-2</v>
      </c>
      <c r="I714" s="7">
        <f t="shared" si="145"/>
        <v>0.24154589371978016</v>
      </c>
    </row>
    <row r="715" spans="1:9">
      <c r="A715" s="1">
        <v>7</v>
      </c>
      <c r="B715" t="s">
        <v>22</v>
      </c>
      <c r="C715" s="29">
        <v>0.13102</v>
      </c>
      <c r="D715">
        <v>417</v>
      </c>
      <c r="E715">
        <v>0.41699999999999998</v>
      </c>
      <c r="F715">
        <v>0.13106000000000001</v>
      </c>
      <c r="G715" s="29">
        <f t="shared" si="143"/>
        <v>4.0000000000012248E-5</v>
      </c>
      <c r="H715">
        <f t="shared" si="144"/>
        <v>4.0000000000012248E-2</v>
      </c>
      <c r="I715" s="7">
        <f t="shared" si="145"/>
        <v>9.592326139091667E-2</v>
      </c>
    </row>
    <row r="716" spans="1:9">
      <c r="A716" s="1">
        <v>8</v>
      </c>
      <c r="B716" t="s">
        <v>7</v>
      </c>
      <c r="C716" s="29">
        <v>0.12845999999999999</v>
      </c>
      <c r="D716">
        <v>402</v>
      </c>
      <c r="E716">
        <v>0.40200000000000002</v>
      </c>
      <c r="F716">
        <v>0.13095000000000001</v>
      </c>
      <c r="G716" s="29">
        <f t="shared" si="143"/>
        <v>2.49000000000002E-3</v>
      </c>
      <c r="H716">
        <f t="shared" si="144"/>
        <v>2.4900000000000198</v>
      </c>
      <c r="I716" s="7">
        <f t="shared" si="145"/>
        <v>6.1940298507463174</v>
      </c>
    </row>
    <row r="717" spans="1:9">
      <c r="A717" s="1">
        <v>9</v>
      </c>
      <c r="B717" t="s">
        <v>9</v>
      </c>
      <c r="C717" s="29">
        <v>0.12962000000000001</v>
      </c>
      <c r="D717">
        <v>380</v>
      </c>
      <c r="E717">
        <v>0.38</v>
      </c>
      <c r="F717">
        <v>0.16405</v>
      </c>
      <c r="G717" s="29">
        <f t="shared" si="143"/>
        <v>3.4429999999999988E-2</v>
      </c>
      <c r="H717">
        <f t="shared" si="144"/>
        <v>34.429999999999986</v>
      </c>
      <c r="I717" s="7">
        <f t="shared" si="145"/>
        <v>90.605263157894697</v>
      </c>
    </row>
    <row r="718" spans="1:9">
      <c r="A718" s="1">
        <v>10</v>
      </c>
      <c r="B718" t="s">
        <v>23</v>
      </c>
      <c r="C718" s="29">
        <v>0.12629000000000001</v>
      </c>
      <c r="D718">
        <v>371</v>
      </c>
      <c r="E718">
        <v>0.371</v>
      </c>
      <c r="F718">
        <v>0.25311</v>
      </c>
      <c r="G718" s="29">
        <f t="shared" si="143"/>
        <v>0.12681999999999999</v>
      </c>
      <c r="H718">
        <f t="shared" si="144"/>
        <v>126.82</v>
      </c>
      <c r="I718" s="7">
        <f t="shared" si="145"/>
        <v>341.83288409703505</v>
      </c>
    </row>
    <row r="719" spans="1:9">
      <c r="A719" s="1">
        <v>11</v>
      </c>
      <c r="B719" t="s">
        <v>14</v>
      </c>
      <c r="C719" s="29">
        <v>0.12684999999999999</v>
      </c>
      <c r="D719">
        <v>364</v>
      </c>
      <c r="E719">
        <v>0.36399999999999999</v>
      </c>
      <c r="F719">
        <v>0.14993999999999999</v>
      </c>
      <c r="G719" s="29">
        <f t="shared" si="143"/>
        <v>2.3089999999999999E-2</v>
      </c>
      <c r="H719">
        <f t="shared" si="144"/>
        <v>23.09</v>
      </c>
      <c r="I719" s="7">
        <f t="shared" si="145"/>
        <v>63.434065934065934</v>
      </c>
    </row>
    <row r="720" spans="1:9">
      <c r="A720" s="1">
        <v>12</v>
      </c>
      <c r="B720" t="s">
        <v>15</v>
      </c>
      <c r="C720" s="29">
        <v>0.12433</v>
      </c>
      <c r="D720">
        <v>391</v>
      </c>
      <c r="E720">
        <v>0.39100000000000001</v>
      </c>
      <c r="F720">
        <v>0.12773000000000001</v>
      </c>
      <c r="G720" s="29">
        <f t="shared" si="143"/>
        <v>3.4000000000000141E-3</v>
      </c>
      <c r="H720">
        <f t="shared" si="144"/>
        <v>3.4000000000000141</v>
      </c>
      <c r="I720" s="7">
        <f t="shared" si="145"/>
        <v>8.6956521739130785</v>
      </c>
    </row>
    <row r="721" spans="1:9">
      <c r="A721" s="1">
        <v>15</v>
      </c>
      <c r="B721" t="s">
        <v>100</v>
      </c>
      <c r="C721" s="29">
        <v>0.12348000000000001</v>
      </c>
      <c r="D721">
        <v>380</v>
      </c>
      <c r="E721">
        <v>0.38</v>
      </c>
      <c r="F721">
        <v>0.12466000000000001</v>
      </c>
      <c r="G721" s="29">
        <f t="shared" si="143"/>
        <v>1.1800000000000005E-3</v>
      </c>
      <c r="H721">
        <f t="shared" si="144"/>
        <v>1.1800000000000006</v>
      </c>
      <c r="I721" s="7">
        <f t="shared" si="145"/>
        <v>3.1052631578947385</v>
      </c>
    </row>
    <row r="722" spans="1:9">
      <c r="B722" t="s">
        <v>87</v>
      </c>
      <c r="C722" s="29">
        <v>0.12407</v>
      </c>
      <c r="D722">
        <v>312</v>
      </c>
      <c r="E722">
        <v>0.312</v>
      </c>
      <c r="F722">
        <v>0.1245</v>
      </c>
      <c r="G722" s="29">
        <f t="shared" si="143"/>
        <v>4.2999999999999983E-4</v>
      </c>
      <c r="H722">
        <f t="shared" si="144"/>
        <v>0.42999999999999983</v>
      </c>
      <c r="I722" s="7">
        <f t="shared" si="145"/>
        <v>1.3782051282051277</v>
      </c>
    </row>
    <row r="723" spans="1:9">
      <c r="B723" t="s">
        <v>35</v>
      </c>
      <c r="C723" s="29">
        <v>0.12484000000000001</v>
      </c>
      <c r="D723">
        <v>381</v>
      </c>
      <c r="E723">
        <v>0.38100000000000001</v>
      </c>
      <c r="F723">
        <v>0.1244</v>
      </c>
      <c r="G723" s="29">
        <f t="shared" si="143"/>
        <v>-4.4000000000000983E-4</v>
      </c>
      <c r="H723">
        <f t="shared" si="144"/>
        <v>-0.44000000000000983</v>
      </c>
      <c r="I723" s="7">
        <f t="shared" si="145"/>
        <v>-1.1548556430446453</v>
      </c>
    </row>
    <row r="724" spans="1:9">
      <c r="A724" s="43">
        <v>39295</v>
      </c>
      <c r="B724" t="s">
        <v>90</v>
      </c>
    </row>
    <row r="725" spans="1:9" s="2" customFormat="1">
      <c r="A725" s="42" t="s">
        <v>19</v>
      </c>
      <c r="B725" s="2" t="s">
        <v>20</v>
      </c>
      <c r="C725" s="2" t="s">
        <v>30</v>
      </c>
      <c r="D725" s="2" t="s">
        <v>34</v>
      </c>
      <c r="E725" s="2" t="s">
        <v>36</v>
      </c>
      <c r="F725" s="2" t="s">
        <v>31</v>
      </c>
      <c r="G725" s="2" t="s">
        <v>44</v>
      </c>
      <c r="H725" s="2" t="s">
        <v>45</v>
      </c>
      <c r="I725" s="2" t="s">
        <v>33</v>
      </c>
    </row>
    <row r="726" spans="1:9">
      <c r="A726">
        <v>1</v>
      </c>
      <c r="B726" t="s">
        <v>3</v>
      </c>
      <c r="C726" s="29">
        <v>0.12401</v>
      </c>
      <c r="D726">
        <v>250</v>
      </c>
      <c r="E726">
        <f>D726/1000</f>
        <v>0.25</v>
      </c>
      <c r="F726">
        <v>0.12556</v>
      </c>
      <c r="G726">
        <f t="shared" ref="G726:G741" si="146">F726-C726</f>
        <v>1.5500000000000097E-3</v>
      </c>
      <c r="H726">
        <f t="shared" ref="H726:H741" si="147">G726*1000</f>
        <v>1.5500000000000096</v>
      </c>
      <c r="I726">
        <f>H726/E726</f>
        <v>6.2000000000000384</v>
      </c>
    </row>
    <row r="727" spans="1:9">
      <c r="A727" s="1">
        <v>2</v>
      </c>
      <c r="B727" t="s">
        <v>4</v>
      </c>
      <c r="C727" s="29">
        <v>0.12769</v>
      </c>
      <c r="D727">
        <v>250</v>
      </c>
      <c r="E727">
        <f t="shared" ref="E727:E741" si="148">D727/1000</f>
        <v>0.25</v>
      </c>
      <c r="F727">
        <v>0.12773000000000001</v>
      </c>
      <c r="G727">
        <f t="shared" si="146"/>
        <v>4.0000000000012248E-5</v>
      </c>
      <c r="H727">
        <f t="shared" si="147"/>
        <v>4.0000000000012248E-2</v>
      </c>
      <c r="I727">
        <f t="shared" ref="I727:I741" si="149">H727/E727</f>
        <v>0.16000000000004899</v>
      </c>
    </row>
    <row r="728" spans="1:9">
      <c r="A728" s="1">
        <v>3</v>
      </c>
      <c r="B728" t="s">
        <v>10</v>
      </c>
      <c r="C728" s="29">
        <v>0.12753</v>
      </c>
      <c r="D728">
        <v>250</v>
      </c>
      <c r="E728">
        <f t="shared" si="148"/>
        <v>0.25</v>
      </c>
      <c r="F728">
        <v>0.12922</v>
      </c>
      <c r="G728">
        <f t="shared" si="146"/>
        <v>1.6899999999999971E-3</v>
      </c>
      <c r="H728">
        <f t="shared" si="147"/>
        <v>1.6899999999999971</v>
      </c>
      <c r="I728">
        <f t="shared" si="149"/>
        <v>6.7599999999999882</v>
      </c>
    </row>
    <row r="729" spans="1:9">
      <c r="A729" s="1">
        <v>4</v>
      </c>
      <c r="B729" t="s">
        <v>8</v>
      </c>
      <c r="C729" s="29">
        <v>0.13453000000000001</v>
      </c>
      <c r="D729">
        <v>250</v>
      </c>
      <c r="E729">
        <f t="shared" si="148"/>
        <v>0.25</v>
      </c>
      <c r="F729">
        <v>0.13553000000000001</v>
      </c>
      <c r="G729">
        <f t="shared" si="146"/>
        <v>1.0000000000000009E-3</v>
      </c>
      <c r="H729">
        <f t="shared" si="147"/>
        <v>1.0000000000000009</v>
      </c>
      <c r="I729">
        <f t="shared" si="149"/>
        <v>4.0000000000000036</v>
      </c>
    </row>
    <row r="730" spans="1:9">
      <c r="A730" s="1">
        <v>5</v>
      </c>
      <c r="B730" t="s">
        <v>6</v>
      </c>
      <c r="C730" s="29">
        <v>0.13253999999999999</v>
      </c>
      <c r="D730">
        <v>250</v>
      </c>
      <c r="E730">
        <f t="shared" si="148"/>
        <v>0.25</v>
      </c>
      <c r="F730">
        <v>0.13267000000000001</v>
      </c>
      <c r="G730">
        <f t="shared" si="146"/>
        <v>1.3000000000001899E-4</v>
      </c>
      <c r="H730">
        <f t="shared" si="147"/>
        <v>0.13000000000001899</v>
      </c>
      <c r="I730">
        <f t="shared" si="149"/>
        <v>0.52000000000007596</v>
      </c>
    </row>
    <row r="731" spans="1:9">
      <c r="A731" s="1">
        <v>6</v>
      </c>
      <c r="B731" t="s">
        <v>21</v>
      </c>
      <c r="C731" s="29">
        <v>0.12867999999999999</v>
      </c>
      <c r="D731">
        <v>250</v>
      </c>
      <c r="E731">
        <f t="shared" si="148"/>
        <v>0.25</v>
      </c>
      <c r="F731">
        <v>0.12798000000000001</v>
      </c>
      <c r="G731">
        <f t="shared" si="146"/>
        <v>-6.9999999999997842E-4</v>
      </c>
      <c r="H731">
        <f t="shared" si="147"/>
        <v>-0.69999999999997842</v>
      </c>
      <c r="I731">
        <f t="shared" si="149"/>
        <v>-2.7999999999999137</v>
      </c>
    </row>
    <row r="732" spans="1:9">
      <c r="A732" s="1">
        <v>7</v>
      </c>
      <c r="B732" t="s">
        <v>22</v>
      </c>
      <c r="C732" s="29">
        <v>0.12877</v>
      </c>
      <c r="D732">
        <v>250</v>
      </c>
      <c r="E732">
        <f t="shared" si="148"/>
        <v>0.25</v>
      </c>
      <c r="F732">
        <v>0.12827</v>
      </c>
      <c r="G732">
        <f t="shared" si="146"/>
        <v>-5.0000000000000044E-4</v>
      </c>
      <c r="H732">
        <f t="shared" si="147"/>
        <v>-0.50000000000000044</v>
      </c>
      <c r="I732">
        <f t="shared" si="149"/>
        <v>-2.0000000000000018</v>
      </c>
    </row>
    <row r="733" spans="1:9">
      <c r="A733" s="1">
        <v>8</v>
      </c>
      <c r="B733" t="s">
        <v>7</v>
      </c>
      <c r="C733" s="29">
        <v>0.12598999999999999</v>
      </c>
      <c r="D733">
        <v>250</v>
      </c>
      <c r="E733">
        <f t="shared" si="148"/>
        <v>0.25</v>
      </c>
      <c r="F733">
        <v>0.12761</v>
      </c>
      <c r="G733">
        <f t="shared" si="146"/>
        <v>1.6200000000000103E-3</v>
      </c>
      <c r="H733">
        <f t="shared" si="147"/>
        <v>1.6200000000000103</v>
      </c>
      <c r="I733">
        <f t="shared" si="149"/>
        <v>6.4800000000000413</v>
      </c>
    </row>
    <row r="734" spans="1:9">
      <c r="A734" s="1">
        <v>9</v>
      </c>
      <c r="B734" t="s">
        <v>9</v>
      </c>
      <c r="C734" s="29">
        <v>0.13589999999999999</v>
      </c>
      <c r="D734">
        <v>250</v>
      </c>
      <c r="E734">
        <f t="shared" si="148"/>
        <v>0.25</v>
      </c>
      <c r="F734">
        <v>0.16264999999999999</v>
      </c>
      <c r="G734">
        <f t="shared" si="146"/>
        <v>2.6749999999999996E-2</v>
      </c>
      <c r="H734">
        <f t="shared" si="147"/>
        <v>26.749999999999996</v>
      </c>
      <c r="I734">
        <f t="shared" si="149"/>
        <v>106.99999999999999</v>
      </c>
    </row>
    <row r="735" spans="1:9">
      <c r="A735" s="1">
        <v>10</v>
      </c>
      <c r="B735" t="s">
        <v>23</v>
      </c>
      <c r="C735" s="29">
        <v>0.13358</v>
      </c>
      <c r="D735">
        <v>250</v>
      </c>
      <c r="E735">
        <f t="shared" si="148"/>
        <v>0.25</v>
      </c>
      <c r="F735">
        <v>0.20960999999999999</v>
      </c>
      <c r="G735">
        <f t="shared" si="146"/>
        <v>7.6029999999999986E-2</v>
      </c>
      <c r="H735">
        <f t="shared" si="147"/>
        <v>76.029999999999987</v>
      </c>
      <c r="I735">
        <f t="shared" si="149"/>
        <v>304.11999999999995</v>
      </c>
    </row>
    <row r="736" spans="1:9">
      <c r="A736" s="1">
        <v>11</v>
      </c>
      <c r="B736" t="s">
        <v>14</v>
      </c>
      <c r="C736" s="29">
        <v>0.13099</v>
      </c>
      <c r="D736">
        <v>250</v>
      </c>
      <c r="E736">
        <f t="shared" si="148"/>
        <v>0.25</v>
      </c>
      <c r="F736">
        <v>0.13272999999999999</v>
      </c>
      <c r="G736">
        <f t="shared" si="146"/>
        <v>1.7399999999999916E-3</v>
      </c>
      <c r="H736">
        <f t="shared" si="147"/>
        <v>1.7399999999999916</v>
      </c>
      <c r="I736">
        <f t="shared" si="149"/>
        <v>6.9599999999999662</v>
      </c>
    </row>
    <row r="737" spans="1:9">
      <c r="A737" s="1">
        <v>12</v>
      </c>
      <c r="B737" t="s">
        <v>15</v>
      </c>
      <c r="C737" s="29">
        <v>0.13309000000000001</v>
      </c>
      <c r="D737">
        <v>250</v>
      </c>
      <c r="E737">
        <f t="shared" si="148"/>
        <v>0.25</v>
      </c>
      <c r="F737">
        <v>0.13766</v>
      </c>
      <c r="G737">
        <f t="shared" si="146"/>
        <v>4.5699999999999907E-3</v>
      </c>
      <c r="H737">
        <f t="shared" si="147"/>
        <v>4.5699999999999905</v>
      </c>
      <c r="I737">
        <f t="shared" si="149"/>
        <v>18.279999999999962</v>
      </c>
    </row>
    <row r="738" spans="1:9">
      <c r="A738" s="1">
        <v>13</v>
      </c>
      <c r="B738" t="s">
        <v>16</v>
      </c>
      <c r="C738" s="29">
        <v>0.13516</v>
      </c>
      <c r="D738">
        <v>250</v>
      </c>
      <c r="E738">
        <f t="shared" si="148"/>
        <v>0.25</v>
      </c>
      <c r="F738">
        <v>0.13716999999999999</v>
      </c>
      <c r="G738">
        <f t="shared" si="146"/>
        <v>2.009999999999984E-3</v>
      </c>
      <c r="H738">
        <f t="shared" si="147"/>
        <v>2.0099999999999838</v>
      </c>
      <c r="I738">
        <f t="shared" si="149"/>
        <v>8.0399999999999352</v>
      </c>
    </row>
    <row r="739" spans="1:9">
      <c r="A739" s="1">
        <v>15</v>
      </c>
      <c r="B739" t="s">
        <v>100</v>
      </c>
      <c r="C739" s="29">
        <v>0.13774</v>
      </c>
      <c r="D739">
        <v>250</v>
      </c>
      <c r="E739">
        <f t="shared" si="148"/>
        <v>0.25</v>
      </c>
      <c r="F739">
        <v>0.15564</v>
      </c>
      <c r="G739">
        <f t="shared" si="146"/>
        <v>1.7899999999999999E-2</v>
      </c>
      <c r="H739">
        <f t="shared" si="147"/>
        <v>17.899999999999999</v>
      </c>
      <c r="I739">
        <f t="shared" si="149"/>
        <v>71.599999999999994</v>
      </c>
    </row>
    <row r="740" spans="1:9">
      <c r="A740" s="1"/>
      <c r="B740" t="s">
        <v>87</v>
      </c>
      <c r="C740" s="29">
        <v>0.13800999999999999</v>
      </c>
      <c r="D740">
        <v>250</v>
      </c>
      <c r="E740">
        <f t="shared" si="148"/>
        <v>0.25</v>
      </c>
      <c r="F740">
        <v>0.13758000000000001</v>
      </c>
      <c r="G740">
        <f t="shared" si="146"/>
        <v>-4.2999999999998595E-4</v>
      </c>
      <c r="H740">
        <f t="shared" si="147"/>
        <v>-0.42999999999998595</v>
      </c>
      <c r="I740">
        <f t="shared" si="149"/>
        <v>-1.7199999999999438</v>
      </c>
    </row>
    <row r="741" spans="1:9">
      <c r="A741" s="1"/>
      <c r="B741" t="s">
        <v>35</v>
      </c>
      <c r="C741" s="29">
        <v>0.13822999999999999</v>
      </c>
      <c r="D741">
        <v>250</v>
      </c>
      <c r="E741">
        <f t="shared" si="148"/>
        <v>0.25</v>
      </c>
      <c r="F741">
        <v>0.13736999999999999</v>
      </c>
      <c r="G741">
        <f t="shared" si="146"/>
        <v>-8.5999999999999965E-4</v>
      </c>
      <c r="H741">
        <f t="shared" si="147"/>
        <v>-0.85999999999999965</v>
      </c>
      <c r="I741">
        <f t="shared" si="149"/>
        <v>-3.4399999999999986</v>
      </c>
    </row>
    <row r="742" spans="1:9">
      <c r="A742" s="44">
        <v>39326</v>
      </c>
      <c r="B742" s="16" t="s">
        <v>90</v>
      </c>
    </row>
    <row r="743" spans="1:9" s="2" customFormat="1">
      <c r="A743" s="2" t="s">
        <v>19</v>
      </c>
      <c r="B743" s="2" t="s">
        <v>20</v>
      </c>
      <c r="C743" s="2" t="s">
        <v>30</v>
      </c>
      <c r="D743" s="2" t="s">
        <v>34</v>
      </c>
      <c r="E743" s="2" t="s">
        <v>36</v>
      </c>
      <c r="F743" s="2" t="s">
        <v>31</v>
      </c>
      <c r="G743" s="2" t="s">
        <v>44</v>
      </c>
      <c r="H743" s="2" t="s">
        <v>45</v>
      </c>
      <c r="I743" s="2" t="s">
        <v>33</v>
      </c>
    </row>
    <row r="744" spans="1:9">
      <c r="A744">
        <v>1</v>
      </c>
      <c r="B744" t="s">
        <v>3</v>
      </c>
      <c r="C744" s="29">
        <v>0.13754</v>
      </c>
      <c r="D744">
        <v>250</v>
      </c>
      <c r="E744">
        <v>0.25</v>
      </c>
      <c r="F744">
        <v>0.13663</v>
      </c>
      <c r="G744">
        <f t="shared" ref="G744:G759" si="150">F744-C744</f>
        <v>-9.0999999999999415E-4</v>
      </c>
      <c r="H744">
        <f t="shared" ref="H744:H759" si="151">G744*1000</f>
        <v>-0.90999999999999415</v>
      </c>
      <c r="I744">
        <f>H744/E744</f>
        <v>-3.6399999999999766</v>
      </c>
    </row>
    <row r="745" spans="1:9">
      <c r="A745">
        <v>2</v>
      </c>
      <c r="B745" t="s">
        <v>4</v>
      </c>
      <c r="C745" s="29">
        <v>0.14074999999999999</v>
      </c>
      <c r="D745">
        <v>250</v>
      </c>
      <c r="E745">
        <v>0.25</v>
      </c>
      <c r="F745">
        <v>0.14069999999999999</v>
      </c>
      <c r="G745">
        <f t="shared" si="150"/>
        <v>-4.9999999999994493E-5</v>
      </c>
      <c r="H745">
        <f t="shared" si="151"/>
        <v>-4.9999999999994493E-2</v>
      </c>
      <c r="I745">
        <f t="shared" ref="I745:I759" si="152">H745/E745</f>
        <v>-0.19999999999997797</v>
      </c>
    </row>
    <row r="746" spans="1:9">
      <c r="A746">
        <v>3</v>
      </c>
      <c r="B746" t="s">
        <v>10</v>
      </c>
      <c r="C746" s="29">
        <v>0.14071</v>
      </c>
      <c r="D746">
        <v>250</v>
      </c>
      <c r="E746">
        <v>0.25</v>
      </c>
      <c r="F746">
        <v>0.14252000000000001</v>
      </c>
      <c r="G746">
        <f t="shared" si="150"/>
        <v>1.810000000000006E-3</v>
      </c>
      <c r="H746">
        <f t="shared" si="151"/>
        <v>1.810000000000006</v>
      </c>
      <c r="I746">
        <f t="shared" si="152"/>
        <v>7.2400000000000242</v>
      </c>
    </row>
    <row r="747" spans="1:9">
      <c r="A747">
        <v>4</v>
      </c>
      <c r="B747" t="s">
        <v>8</v>
      </c>
      <c r="C747" s="29">
        <v>0.13535</v>
      </c>
      <c r="D747">
        <v>250</v>
      </c>
      <c r="E747">
        <v>0.25</v>
      </c>
      <c r="F747">
        <v>0.13557</v>
      </c>
      <c r="G747">
        <f t="shared" si="150"/>
        <v>2.1999999999999797E-4</v>
      </c>
      <c r="H747">
        <f t="shared" si="151"/>
        <v>0.21999999999999797</v>
      </c>
      <c r="I747">
        <f t="shared" si="152"/>
        <v>0.8799999999999919</v>
      </c>
    </row>
    <row r="748" spans="1:9">
      <c r="A748">
        <v>5</v>
      </c>
      <c r="B748" t="s">
        <v>6</v>
      </c>
      <c r="C748" s="29">
        <v>0.13830999999999999</v>
      </c>
      <c r="D748">
        <v>250</v>
      </c>
      <c r="E748">
        <v>0.25</v>
      </c>
      <c r="F748">
        <v>0.15318000000000001</v>
      </c>
      <c r="G748">
        <f t="shared" si="150"/>
        <v>1.4870000000000022E-2</v>
      </c>
      <c r="H748">
        <f t="shared" si="151"/>
        <v>14.870000000000022</v>
      </c>
      <c r="I748">
        <f t="shared" si="152"/>
        <v>59.480000000000089</v>
      </c>
    </row>
    <row r="749" spans="1:9">
      <c r="A749">
        <v>6</v>
      </c>
      <c r="B749" t="s">
        <v>21</v>
      </c>
      <c r="C749" s="29">
        <v>0.13245999999999999</v>
      </c>
      <c r="D749">
        <v>250</v>
      </c>
      <c r="E749">
        <v>0.25</v>
      </c>
      <c r="F749">
        <v>0.13261000000000001</v>
      </c>
      <c r="G749">
        <f t="shared" si="150"/>
        <v>1.5000000000001124E-4</v>
      </c>
      <c r="H749">
        <f t="shared" si="151"/>
        <v>0.15000000000001124</v>
      </c>
      <c r="I749">
        <f t="shared" si="152"/>
        <v>0.60000000000004494</v>
      </c>
    </row>
    <row r="750" spans="1:9">
      <c r="A750">
        <v>7</v>
      </c>
      <c r="B750" t="s">
        <v>22</v>
      </c>
      <c r="C750" s="29">
        <v>0.13211000000000001</v>
      </c>
      <c r="D750">
        <v>250</v>
      </c>
      <c r="E750">
        <v>0.25</v>
      </c>
      <c r="F750">
        <v>0.13222999999999999</v>
      </c>
      <c r="G750">
        <f t="shared" si="150"/>
        <v>1.1999999999998123E-4</v>
      </c>
      <c r="H750">
        <f t="shared" si="151"/>
        <v>0.11999999999998123</v>
      </c>
      <c r="I750">
        <f t="shared" si="152"/>
        <v>0.47999999999992493</v>
      </c>
    </row>
    <row r="751" spans="1:9">
      <c r="A751">
        <v>8</v>
      </c>
      <c r="B751" t="s">
        <v>7</v>
      </c>
      <c r="C751" s="29">
        <v>0.12107</v>
      </c>
      <c r="D751">
        <v>250</v>
      </c>
      <c r="E751">
        <v>0.25</v>
      </c>
      <c r="F751">
        <v>0.12358</v>
      </c>
      <c r="G751">
        <f t="shared" si="150"/>
        <v>2.5099999999999983E-3</v>
      </c>
      <c r="H751">
        <f t="shared" si="151"/>
        <v>2.5099999999999985</v>
      </c>
      <c r="I751">
        <f t="shared" si="152"/>
        <v>10.039999999999994</v>
      </c>
    </row>
    <row r="752" spans="1:9">
      <c r="A752">
        <v>9</v>
      </c>
      <c r="B752" t="s">
        <v>9</v>
      </c>
      <c r="C752" s="29">
        <v>0.12701999999999999</v>
      </c>
      <c r="D752">
        <v>250</v>
      </c>
      <c r="E752">
        <v>0.25</v>
      </c>
      <c r="F752">
        <v>0.14623</v>
      </c>
      <c r="G752">
        <f t="shared" si="150"/>
        <v>1.9210000000000005E-2</v>
      </c>
      <c r="H752">
        <f t="shared" si="151"/>
        <v>19.210000000000004</v>
      </c>
      <c r="I752">
        <f t="shared" si="152"/>
        <v>76.840000000000018</v>
      </c>
    </row>
    <row r="753" spans="1:9">
      <c r="A753">
        <v>10</v>
      </c>
      <c r="B753" t="s">
        <v>23</v>
      </c>
      <c r="C753" s="29">
        <v>0.12605</v>
      </c>
      <c r="D753">
        <v>250</v>
      </c>
      <c r="E753">
        <v>0.25</v>
      </c>
      <c r="F753">
        <v>0.16070000000000001</v>
      </c>
      <c r="G753">
        <f t="shared" si="150"/>
        <v>3.4650000000000014E-2</v>
      </c>
      <c r="H753">
        <f t="shared" si="151"/>
        <v>34.650000000000013</v>
      </c>
      <c r="I753">
        <f t="shared" si="152"/>
        <v>138.60000000000005</v>
      </c>
    </row>
    <row r="754" spans="1:9">
      <c r="A754">
        <v>11</v>
      </c>
      <c r="B754" t="s">
        <v>14</v>
      </c>
      <c r="C754" s="29">
        <v>0.12773000000000001</v>
      </c>
      <c r="D754">
        <v>250</v>
      </c>
      <c r="E754">
        <v>0.25</v>
      </c>
      <c r="F754">
        <v>0.12784999999999999</v>
      </c>
      <c r="G754">
        <f t="shared" si="150"/>
        <v>1.1999999999998123E-4</v>
      </c>
      <c r="H754">
        <f t="shared" si="151"/>
        <v>0.11999999999998123</v>
      </c>
      <c r="I754">
        <f t="shared" si="152"/>
        <v>0.47999999999992493</v>
      </c>
    </row>
    <row r="755" spans="1:9">
      <c r="A755">
        <v>12</v>
      </c>
      <c r="B755" t="s">
        <v>15</v>
      </c>
      <c r="C755" s="29">
        <v>0.11668000000000001</v>
      </c>
      <c r="D755">
        <v>250</v>
      </c>
      <c r="E755">
        <v>0.25</v>
      </c>
      <c r="F755">
        <v>0.11877</v>
      </c>
      <c r="G755">
        <f t="shared" si="150"/>
        <v>2.0899999999999946E-3</v>
      </c>
      <c r="H755">
        <f t="shared" si="151"/>
        <v>2.0899999999999945</v>
      </c>
      <c r="I755">
        <f t="shared" si="152"/>
        <v>8.3599999999999781</v>
      </c>
    </row>
    <row r="756" spans="1:9">
      <c r="A756">
        <v>13</v>
      </c>
      <c r="B756" t="s">
        <v>16</v>
      </c>
      <c r="C756" s="29">
        <v>0.12064</v>
      </c>
      <c r="D756">
        <v>250</v>
      </c>
      <c r="E756">
        <v>0.25</v>
      </c>
      <c r="F756">
        <v>0.12241</v>
      </c>
      <c r="G756">
        <f t="shared" si="150"/>
        <v>1.7700000000000077E-3</v>
      </c>
      <c r="H756">
        <f t="shared" si="151"/>
        <v>1.7700000000000076</v>
      </c>
      <c r="I756">
        <f t="shared" si="152"/>
        <v>7.0800000000000303</v>
      </c>
    </row>
    <row r="757" spans="1:9">
      <c r="A757">
        <v>15</v>
      </c>
      <c r="B757" t="s">
        <v>100</v>
      </c>
      <c r="C757" s="29">
        <v>0.12146</v>
      </c>
      <c r="D757">
        <v>250</v>
      </c>
      <c r="E757">
        <v>0.25</v>
      </c>
      <c r="F757">
        <v>0.16864999999999999</v>
      </c>
      <c r="G757">
        <f t="shared" si="150"/>
        <v>4.7189999999999996E-2</v>
      </c>
      <c r="H757">
        <f t="shared" si="151"/>
        <v>47.19</v>
      </c>
      <c r="I757">
        <f t="shared" si="152"/>
        <v>188.76</v>
      </c>
    </row>
    <row r="758" spans="1:9">
      <c r="B758" t="s">
        <v>87</v>
      </c>
      <c r="C758" s="29">
        <v>0.12687000000000001</v>
      </c>
      <c r="D758">
        <v>250</v>
      </c>
      <c r="E758">
        <v>0.25</v>
      </c>
      <c r="F758">
        <v>0.14152000000000001</v>
      </c>
      <c r="G758">
        <f t="shared" si="150"/>
        <v>1.4649999999999996E-2</v>
      </c>
      <c r="H758">
        <f t="shared" si="151"/>
        <v>14.649999999999997</v>
      </c>
      <c r="I758">
        <f t="shared" si="152"/>
        <v>58.599999999999987</v>
      </c>
    </row>
    <row r="759" spans="1:9">
      <c r="B759" t="s">
        <v>35</v>
      </c>
      <c r="C759" s="29">
        <v>0.12648999999999999</v>
      </c>
      <c r="D759">
        <v>250</v>
      </c>
      <c r="E759">
        <v>0.25</v>
      </c>
      <c r="F759">
        <v>0.12659999999999999</v>
      </c>
      <c r="G759">
        <f t="shared" si="150"/>
        <v>1.0999999999999899E-4</v>
      </c>
      <c r="H759">
        <f t="shared" si="151"/>
        <v>0.10999999999999899</v>
      </c>
      <c r="I759">
        <f t="shared" si="152"/>
        <v>0.43999999999999595</v>
      </c>
    </row>
    <row r="760" spans="1:9">
      <c r="A760" s="44">
        <v>39356</v>
      </c>
      <c r="B760" s="16" t="s">
        <v>115</v>
      </c>
    </row>
    <row r="761" spans="1:9" s="2" customFormat="1">
      <c r="A761" s="2" t="s">
        <v>19</v>
      </c>
      <c r="B761" s="2" t="s">
        <v>20</v>
      </c>
      <c r="C761" s="2" t="s">
        <v>30</v>
      </c>
      <c r="D761" s="2" t="s">
        <v>34</v>
      </c>
      <c r="E761" s="2" t="s">
        <v>36</v>
      </c>
      <c r="F761" s="2" t="s">
        <v>31</v>
      </c>
      <c r="G761" s="2" t="s">
        <v>44</v>
      </c>
      <c r="H761" s="2" t="s">
        <v>45</v>
      </c>
      <c r="I761" s="2" t="s">
        <v>33</v>
      </c>
    </row>
    <row r="762" spans="1:9">
      <c r="A762">
        <v>1</v>
      </c>
      <c r="B762" t="s">
        <v>3</v>
      </c>
      <c r="C762" s="29">
        <v>0.12379999999999999</v>
      </c>
      <c r="D762">
        <v>250</v>
      </c>
      <c r="E762">
        <f>D762/1000</f>
        <v>0.25</v>
      </c>
      <c r="F762">
        <v>0.12753</v>
      </c>
      <c r="G762">
        <f t="shared" ref="G762:G778" si="153">F762-C762</f>
        <v>3.7300000000000111E-3</v>
      </c>
      <c r="H762">
        <f t="shared" ref="H762:H778" si="154">G762*1000</f>
        <v>3.7300000000000111</v>
      </c>
      <c r="I762" s="5">
        <f>H762/E762</f>
        <v>14.920000000000044</v>
      </c>
    </row>
    <row r="763" spans="1:9">
      <c r="A763">
        <v>2</v>
      </c>
      <c r="B763" t="s">
        <v>4</v>
      </c>
      <c r="C763" s="29">
        <v>0.12939999999999999</v>
      </c>
      <c r="D763">
        <v>250</v>
      </c>
      <c r="E763">
        <f t="shared" ref="E763:E778" si="155">D763/1000</f>
        <v>0.25</v>
      </c>
      <c r="F763">
        <v>0.13113</v>
      </c>
      <c r="G763">
        <f t="shared" si="153"/>
        <v>1.7300000000000093E-3</v>
      </c>
      <c r="H763">
        <f t="shared" si="154"/>
        <v>1.7300000000000093</v>
      </c>
      <c r="I763" s="5">
        <f t="shared" ref="I763:I778" si="156">H763/E763</f>
        <v>6.9200000000000372</v>
      </c>
    </row>
    <row r="764" spans="1:9">
      <c r="A764">
        <v>3</v>
      </c>
      <c r="B764" t="s">
        <v>10</v>
      </c>
      <c r="C764" s="29">
        <v>0.12723000000000001</v>
      </c>
      <c r="D764">
        <v>250</v>
      </c>
      <c r="E764">
        <f t="shared" si="155"/>
        <v>0.25</v>
      </c>
      <c r="F764">
        <v>0.13341</v>
      </c>
      <c r="G764">
        <f t="shared" si="153"/>
        <v>6.1799999999999911E-3</v>
      </c>
      <c r="H764">
        <f t="shared" si="154"/>
        <v>6.1799999999999908</v>
      </c>
      <c r="I764" s="5">
        <f t="shared" si="156"/>
        <v>24.719999999999963</v>
      </c>
    </row>
    <row r="765" spans="1:9">
      <c r="A765">
        <v>4</v>
      </c>
      <c r="B765" t="s">
        <v>8</v>
      </c>
      <c r="C765" s="29">
        <v>0.12723999999999999</v>
      </c>
      <c r="D765">
        <v>250</v>
      </c>
      <c r="E765">
        <f t="shared" si="155"/>
        <v>0.25</v>
      </c>
      <c r="F765">
        <v>0.13006999999999999</v>
      </c>
      <c r="G765">
        <f t="shared" si="153"/>
        <v>2.8299999999999992E-3</v>
      </c>
      <c r="H765">
        <f t="shared" si="154"/>
        <v>2.8299999999999992</v>
      </c>
      <c r="I765" s="5">
        <f t="shared" si="156"/>
        <v>11.319999999999997</v>
      </c>
    </row>
    <row r="766" spans="1:9">
      <c r="A766">
        <v>5</v>
      </c>
      <c r="B766" t="s">
        <v>6</v>
      </c>
      <c r="C766" s="29">
        <v>0.12690000000000001</v>
      </c>
      <c r="D766">
        <v>250</v>
      </c>
      <c r="E766">
        <f t="shared" si="155"/>
        <v>0.25</v>
      </c>
      <c r="F766">
        <v>0.14416000000000001</v>
      </c>
      <c r="G766">
        <f t="shared" si="153"/>
        <v>1.7259999999999998E-2</v>
      </c>
      <c r="H766">
        <f t="shared" si="154"/>
        <v>17.259999999999998</v>
      </c>
      <c r="I766" s="5">
        <f t="shared" si="156"/>
        <v>69.039999999999992</v>
      </c>
    </row>
    <row r="767" spans="1:9">
      <c r="A767">
        <v>6</v>
      </c>
      <c r="B767" t="s">
        <v>21</v>
      </c>
      <c r="C767" s="29">
        <v>0.12695999999999999</v>
      </c>
      <c r="D767">
        <v>250</v>
      </c>
      <c r="E767">
        <f t="shared" si="155"/>
        <v>0.25</v>
      </c>
      <c r="F767">
        <v>0.12719</v>
      </c>
      <c r="G767">
        <f t="shared" si="153"/>
        <v>2.3000000000000798E-4</v>
      </c>
      <c r="H767">
        <f t="shared" si="154"/>
        <v>0.23000000000000798</v>
      </c>
      <c r="I767" s="5">
        <f t="shared" si="156"/>
        <v>0.9200000000000319</v>
      </c>
    </row>
    <row r="768" spans="1:9">
      <c r="A768">
        <v>7</v>
      </c>
      <c r="B768" t="s">
        <v>22</v>
      </c>
      <c r="C768" s="29">
        <v>0.13164999999999999</v>
      </c>
      <c r="D768">
        <v>250</v>
      </c>
      <c r="E768">
        <f t="shared" si="155"/>
        <v>0.25</v>
      </c>
      <c r="F768">
        <v>0.13228999999999999</v>
      </c>
      <c r="G768">
        <f t="shared" si="153"/>
        <v>6.4000000000000168E-4</v>
      </c>
      <c r="H768">
        <f t="shared" si="154"/>
        <v>0.64000000000000168</v>
      </c>
      <c r="I768" s="5">
        <f t="shared" si="156"/>
        <v>2.5600000000000067</v>
      </c>
    </row>
    <row r="769" spans="1:9">
      <c r="A769">
        <v>8</v>
      </c>
      <c r="B769" t="s">
        <v>7</v>
      </c>
      <c r="C769" s="29">
        <v>0.12740000000000001</v>
      </c>
      <c r="D769">
        <v>250</v>
      </c>
      <c r="E769">
        <f t="shared" si="155"/>
        <v>0.25</v>
      </c>
      <c r="F769">
        <v>0.13202</v>
      </c>
      <c r="G769">
        <f t="shared" si="153"/>
        <v>4.6199999999999852E-3</v>
      </c>
      <c r="H769">
        <f t="shared" si="154"/>
        <v>4.619999999999985</v>
      </c>
      <c r="I769" s="5">
        <f t="shared" si="156"/>
        <v>18.47999999999994</v>
      </c>
    </row>
    <row r="770" spans="1:9">
      <c r="A770">
        <v>9</v>
      </c>
      <c r="B770" t="s">
        <v>9</v>
      </c>
      <c r="C770" s="29">
        <v>0.12914</v>
      </c>
      <c r="D770">
        <v>250</v>
      </c>
      <c r="E770">
        <f t="shared" si="155"/>
        <v>0.25</v>
      </c>
      <c r="F770">
        <v>0.14213000000000001</v>
      </c>
      <c r="G770">
        <f t="shared" si="153"/>
        <v>1.2990000000000002E-2</v>
      </c>
      <c r="H770">
        <f t="shared" si="154"/>
        <v>12.990000000000002</v>
      </c>
      <c r="I770" s="5">
        <f t="shared" si="156"/>
        <v>51.960000000000008</v>
      </c>
    </row>
    <row r="771" spans="1:9">
      <c r="A771">
        <v>10</v>
      </c>
      <c r="B771" t="s">
        <v>23</v>
      </c>
      <c r="C771" s="29">
        <v>0.13197</v>
      </c>
      <c r="D771">
        <v>110</v>
      </c>
      <c r="E771">
        <f t="shared" si="155"/>
        <v>0.11</v>
      </c>
      <c r="F771">
        <v>0.38124999999999998</v>
      </c>
      <c r="G771" s="29">
        <f>F771-C771</f>
        <v>0.24927999999999997</v>
      </c>
      <c r="H771">
        <f t="shared" si="154"/>
        <v>249.27999999999997</v>
      </c>
      <c r="I771" s="5">
        <f>H771/E771</f>
        <v>2266.181818181818</v>
      </c>
    </row>
    <row r="772" spans="1:9">
      <c r="A772">
        <v>11</v>
      </c>
      <c r="B772" t="s">
        <v>14</v>
      </c>
      <c r="C772" s="29">
        <v>0.12658</v>
      </c>
      <c r="D772">
        <v>130</v>
      </c>
      <c r="E772">
        <f t="shared" si="155"/>
        <v>0.13</v>
      </c>
      <c r="F772">
        <v>0.12748000000000001</v>
      </c>
      <c r="G772">
        <f t="shared" si="153"/>
        <v>9.000000000000119E-4</v>
      </c>
      <c r="H772">
        <f t="shared" si="154"/>
        <v>0.9000000000000119</v>
      </c>
      <c r="I772" s="5">
        <f t="shared" si="156"/>
        <v>6.9230769230770148</v>
      </c>
    </row>
    <row r="773" spans="1:9">
      <c r="A773">
        <v>12</v>
      </c>
      <c r="B773" t="s">
        <v>15</v>
      </c>
      <c r="C773" s="29">
        <v>0.13081999999999999</v>
      </c>
      <c r="D773">
        <v>250</v>
      </c>
      <c r="E773">
        <f t="shared" si="155"/>
        <v>0.25</v>
      </c>
      <c r="F773">
        <v>0.13306000000000001</v>
      </c>
      <c r="G773">
        <f t="shared" si="153"/>
        <v>2.2400000000000198E-3</v>
      </c>
      <c r="H773">
        <f t="shared" si="154"/>
        <v>2.2400000000000198</v>
      </c>
      <c r="I773" s="5">
        <f t="shared" si="156"/>
        <v>8.960000000000079</v>
      </c>
    </row>
    <row r="774" spans="1:9">
      <c r="A774">
        <v>13</v>
      </c>
      <c r="B774" t="s">
        <v>16</v>
      </c>
      <c r="C774" s="29">
        <v>0.12819</v>
      </c>
      <c r="D774">
        <v>250</v>
      </c>
      <c r="E774">
        <f t="shared" si="155"/>
        <v>0.25</v>
      </c>
      <c r="F774">
        <v>0.13447000000000001</v>
      </c>
      <c r="G774">
        <f t="shared" si="153"/>
        <v>6.2800000000000078E-3</v>
      </c>
      <c r="H774">
        <f t="shared" si="154"/>
        <v>6.2800000000000082</v>
      </c>
      <c r="I774" s="5">
        <f t="shared" si="156"/>
        <v>25.120000000000033</v>
      </c>
    </row>
    <row r="775" spans="1:9">
      <c r="A775" s="1">
        <v>14</v>
      </c>
      <c r="B775" t="s">
        <v>17</v>
      </c>
      <c r="C775" s="29">
        <v>0.12787999999999999</v>
      </c>
      <c r="D775">
        <v>250</v>
      </c>
      <c r="E775">
        <f t="shared" si="155"/>
        <v>0.25</v>
      </c>
      <c r="F775">
        <v>0.12805</v>
      </c>
      <c r="G775">
        <f t="shared" si="153"/>
        <v>1.7000000000000348E-4</v>
      </c>
      <c r="H775">
        <f t="shared" si="154"/>
        <v>0.17000000000000348</v>
      </c>
      <c r="I775" s="5">
        <f t="shared" si="156"/>
        <v>0.68000000000001393</v>
      </c>
    </row>
    <row r="776" spans="1:9">
      <c r="A776">
        <v>15</v>
      </c>
      <c r="B776" t="s">
        <v>100</v>
      </c>
      <c r="C776" s="29">
        <v>0.12515000000000001</v>
      </c>
      <c r="D776">
        <v>250</v>
      </c>
      <c r="E776">
        <f t="shared" si="155"/>
        <v>0.25</v>
      </c>
      <c r="F776">
        <v>0.13224</v>
      </c>
      <c r="G776">
        <f t="shared" si="153"/>
        <v>7.0899999999999852E-3</v>
      </c>
      <c r="H776">
        <f t="shared" si="154"/>
        <v>7.0899999999999856</v>
      </c>
      <c r="I776" s="5">
        <f t="shared" si="156"/>
        <v>28.359999999999943</v>
      </c>
    </row>
    <row r="777" spans="1:9">
      <c r="B777" t="s">
        <v>87</v>
      </c>
      <c r="C777" s="29">
        <v>0.12905</v>
      </c>
      <c r="D777">
        <v>250</v>
      </c>
      <c r="E777">
        <f t="shared" si="155"/>
        <v>0.25</v>
      </c>
      <c r="F777">
        <v>0.14627000000000001</v>
      </c>
      <c r="G777">
        <f t="shared" si="153"/>
        <v>1.7220000000000013E-2</v>
      </c>
      <c r="H777">
        <f t="shared" si="154"/>
        <v>17.220000000000013</v>
      </c>
      <c r="I777" s="5">
        <f t="shared" si="156"/>
        <v>68.880000000000052</v>
      </c>
    </row>
    <row r="778" spans="1:9">
      <c r="B778" t="s">
        <v>35</v>
      </c>
      <c r="C778" s="29">
        <v>0.1283</v>
      </c>
      <c r="D778">
        <v>250</v>
      </c>
      <c r="E778">
        <f t="shared" si="155"/>
        <v>0.25</v>
      </c>
      <c r="F778">
        <v>0.12823000000000001</v>
      </c>
      <c r="G778">
        <f t="shared" si="153"/>
        <v>-6.9999999999986739E-5</v>
      </c>
      <c r="H778">
        <f t="shared" si="154"/>
        <v>-6.9999999999986739E-2</v>
      </c>
      <c r="I778" s="5">
        <f t="shared" si="156"/>
        <v>-0.27999999999994696</v>
      </c>
    </row>
    <row r="779" spans="1:9">
      <c r="A779" s="44">
        <v>39387</v>
      </c>
      <c r="B779" s="16" t="s">
        <v>114</v>
      </c>
    </row>
    <row r="780" spans="1:9">
      <c r="A780" s="2" t="s">
        <v>19</v>
      </c>
      <c r="B780" s="2" t="s">
        <v>20</v>
      </c>
      <c r="C780" s="2" t="s">
        <v>30</v>
      </c>
      <c r="D780" s="2" t="s">
        <v>34</v>
      </c>
      <c r="E780" s="2" t="s">
        <v>36</v>
      </c>
      <c r="F780" s="2" t="s">
        <v>31</v>
      </c>
      <c r="G780" s="2" t="s">
        <v>44</v>
      </c>
      <c r="H780" s="2" t="s">
        <v>45</v>
      </c>
      <c r="I780" s="2" t="s">
        <v>33</v>
      </c>
    </row>
    <row r="781" spans="1:9">
      <c r="A781">
        <v>1</v>
      </c>
      <c r="B781" t="s">
        <v>3</v>
      </c>
      <c r="C781" s="29">
        <v>0.12466000000000001</v>
      </c>
      <c r="D781">
        <v>250</v>
      </c>
      <c r="E781">
        <v>0.25</v>
      </c>
      <c r="F781">
        <v>0.12488</v>
      </c>
      <c r="G781">
        <f t="shared" ref="G781:G794" si="157">F781-C781</f>
        <v>2.1999999999999797E-4</v>
      </c>
      <c r="H781">
        <f t="shared" ref="H781:H794" si="158">G781*1000</f>
        <v>0.21999999999999797</v>
      </c>
      <c r="I781" s="5">
        <f>H781/E781</f>
        <v>0.8799999999999919</v>
      </c>
    </row>
    <row r="782" spans="1:9">
      <c r="A782">
        <v>2</v>
      </c>
      <c r="B782" t="s">
        <v>4</v>
      </c>
      <c r="C782" s="29">
        <v>0.12382</v>
      </c>
      <c r="D782">
        <v>250</v>
      </c>
      <c r="E782">
        <v>0.25</v>
      </c>
      <c r="F782">
        <v>0.12389</v>
      </c>
      <c r="G782">
        <f t="shared" si="157"/>
        <v>7.0000000000000617E-5</v>
      </c>
      <c r="H782">
        <f t="shared" si="158"/>
        <v>7.0000000000000617E-2</v>
      </c>
      <c r="I782" s="5">
        <f t="shared" ref="I782:I789" si="159">H782/E782</f>
        <v>0.28000000000000247</v>
      </c>
    </row>
    <row r="783" spans="1:9">
      <c r="A783">
        <v>3</v>
      </c>
      <c r="B783" t="s">
        <v>10</v>
      </c>
      <c r="C783" s="29">
        <v>0.12564</v>
      </c>
      <c r="D783">
        <v>250</v>
      </c>
      <c r="E783">
        <v>0.25</v>
      </c>
      <c r="F783">
        <v>0.12614</v>
      </c>
      <c r="G783">
        <f t="shared" si="157"/>
        <v>5.0000000000000044E-4</v>
      </c>
      <c r="H783">
        <f t="shared" si="158"/>
        <v>0.50000000000000044</v>
      </c>
      <c r="I783" s="5">
        <f t="shared" si="159"/>
        <v>2.0000000000000018</v>
      </c>
    </row>
    <row r="784" spans="1:9">
      <c r="A784">
        <v>4</v>
      </c>
      <c r="B784" t="s">
        <v>8</v>
      </c>
      <c r="C784" s="29">
        <v>0.12714</v>
      </c>
      <c r="D784">
        <v>250</v>
      </c>
      <c r="E784">
        <v>0.25</v>
      </c>
      <c r="F784">
        <v>0.12741</v>
      </c>
      <c r="G784">
        <f t="shared" si="157"/>
        <v>2.6999999999999247E-4</v>
      </c>
      <c r="H784">
        <f t="shared" si="158"/>
        <v>0.26999999999999247</v>
      </c>
      <c r="I784" s="5">
        <f t="shared" si="159"/>
        <v>1.0799999999999699</v>
      </c>
    </row>
    <row r="785" spans="1:9">
      <c r="A785">
        <v>5</v>
      </c>
      <c r="B785" t="s">
        <v>6</v>
      </c>
      <c r="C785" s="29">
        <v>0.11944</v>
      </c>
      <c r="D785">
        <v>250</v>
      </c>
      <c r="E785">
        <v>0.25</v>
      </c>
      <c r="F785">
        <v>0.11987</v>
      </c>
      <c r="G785">
        <f t="shared" si="157"/>
        <v>4.2999999999999983E-4</v>
      </c>
      <c r="H785">
        <f t="shared" si="158"/>
        <v>0.42999999999999983</v>
      </c>
      <c r="I785" s="5">
        <f t="shared" si="159"/>
        <v>1.7199999999999993</v>
      </c>
    </row>
    <row r="786" spans="1:9">
      <c r="A786">
        <v>6</v>
      </c>
      <c r="B786" t="s">
        <v>21</v>
      </c>
      <c r="C786" s="29">
        <v>0.12066</v>
      </c>
      <c r="D786">
        <v>250</v>
      </c>
      <c r="E786">
        <v>0.25</v>
      </c>
      <c r="F786">
        <v>0.12063</v>
      </c>
      <c r="G786">
        <f t="shared" si="157"/>
        <v>-3.0000000000002247E-5</v>
      </c>
      <c r="H786">
        <f t="shared" si="158"/>
        <v>-3.0000000000002247E-2</v>
      </c>
      <c r="I786" s="5">
        <f t="shared" si="159"/>
        <v>-0.12000000000000899</v>
      </c>
    </row>
    <row r="787" spans="1:9">
      <c r="A787">
        <v>7</v>
      </c>
      <c r="B787" t="s">
        <v>22</v>
      </c>
      <c r="C787" s="29">
        <v>0.12146</v>
      </c>
      <c r="D787">
        <v>250</v>
      </c>
      <c r="E787">
        <v>0.25</v>
      </c>
      <c r="F787">
        <v>0.12111</v>
      </c>
      <c r="G787">
        <f t="shared" si="157"/>
        <v>-3.5000000000000309E-4</v>
      </c>
      <c r="H787">
        <f t="shared" si="158"/>
        <v>-0.35000000000000309</v>
      </c>
      <c r="I787" s="5">
        <f t="shared" si="159"/>
        <v>-1.4000000000000123</v>
      </c>
    </row>
    <row r="788" spans="1:9">
      <c r="A788">
        <v>8</v>
      </c>
      <c r="B788" t="s">
        <v>7</v>
      </c>
      <c r="C788" s="29">
        <v>0.12039</v>
      </c>
      <c r="D788">
        <v>250</v>
      </c>
      <c r="E788">
        <v>0.25</v>
      </c>
      <c r="F788">
        <v>0.12299</v>
      </c>
      <c r="G788">
        <f t="shared" si="157"/>
        <v>2.6000000000000051E-3</v>
      </c>
      <c r="H788">
        <f t="shared" si="158"/>
        <v>2.600000000000005</v>
      </c>
      <c r="I788" s="5">
        <f t="shared" si="159"/>
        <v>10.40000000000002</v>
      </c>
    </row>
    <row r="789" spans="1:9">
      <c r="A789">
        <v>9</v>
      </c>
      <c r="B789" t="s">
        <v>9</v>
      </c>
      <c r="C789" s="29">
        <v>0.1308</v>
      </c>
      <c r="D789">
        <v>250</v>
      </c>
      <c r="E789">
        <v>0.25</v>
      </c>
      <c r="F789">
        <v>0.14924999999999999</v>
      </c>
      <c r="G789">
        <f t="shared" si="157"/>
        <v>1.8449999999999994E-2</v>
      </c>
      <c r="H789">
        <f t="shared" si="158"/>
        <v>18.449999999999996</v>
      </c>
      <c r="I789" s="5">
        <f t="shared" si="159"/>
        <v>73.799999999999983</v>
      </c>
    </row>
    <row r="790" spans="1:9">
      <c r="A790">
        <v>10</v>
      </c>
      <c r="B790" t="s">
        <v>23</v>
      </c>
      <c r="C790" s="29">
        <v>0.13188</v>
      </c>
      <c r="D790">
        <v>250</v>
      </c>
      <c r="E790">
        <v>0.25</v>
      </c>
      <c r="F790">
        <v>0.1338</v>
      </c>
      <c r="G790">
        <f t="shared" si="157"/>
        <v>1.920000000000005E-3</v>
      </c>
      <c r="H790">
        <f t="shared" si="158"/>
        <v>1.920000000000005</v>
      </c>
      <c r="I790" s="5">
        <f>H790/E790</f>
        <v>7.6800000000000201</v>
      </c>
    </row>
    <row r="791" spans="1:9">
      <c r="A791">
        <v>12</v>
      </c>
      <c r="B791" t="s">
        <v>15</v>
      </c>
      <c r="C791" s="29">
        <v>0.13081999999999999</v>
      </c>
      <c r="D791">
        <v>250</v>
      </c>
      <c r="E791">
        <v>0.25</v>
      </c>
      <c r="F791">
        <v>0.13197999999999999</v>
      </c>
      <c r="G791">
        <f t="shared" si="157"/>
        <v>1.1599999999999944E-3</v>
      </c>
      <c r="H791">
        <f t="shared" si="158"/>
        <v>1.1599999999999944</v>
      </c>
      <c r="I791" s="5">
        <f t="shared" ref="I791:I794" si="160">H791/E791</f>
        <v>4.6399999999999775</v>
      </c>
    </row>
    <row r="792" spans="1:9">
      <c r="A792">
        <v>13</v>
      </c>
      <c r="B792" t="s">
        <v>16</v>
      </c>
      <c r="C792" s="29">
        <v>0.12837999999999999</v>
      </c>
      <c r="D792">
        <v>250</v>
      </c>
      <c r="E792">
        <v>0.25</v>
      </c>
      <c r="F792">
        <v>0.12934000000000001</v>
      </c>
      <c r="G792">
        <f t="shared" si="157"/>
        <v>9.600000000000164E-4</v>
      </c>
      <c r="H792">
        <f t="shared" si="158"/>
        <v>0.9600000000000164</v>
      </c>
      <c r="I792" s="5">
        <f t="shared" si="160"/>
        <v>3.8400000000000656</v>
      </c>
    </row>
    <row r="793" spans="1:9">
      <c r="B793" t="s">
        <v>87</v>
      </c>
      <c r="C793" s="29">
        <v>0.11812</v>
      </c>
      <c r="D793">
        <v>250</v>
      </c>
      <c r="E793">
        <v>0.25</v>
      </c>
      <c r="F793">
        <v>0.11890000000000001</v>
      </c>
      <c r="G793">
        <f t="shared" si="157"/>
        <v>7.8000000000000291E-4</v>
      </c>
      <c r="H793">
        <f t="shared" si="158"/>
        <v>0.78000000000000291</v>
      </c>
      <c r="I793" s="5">
        <f t="shared" si="160"/>
        <v>3.1200000000000117</v>
      </c>
    </row>
    <row r="794" spans="1:9">
      <c r="B794" t="s">
        <v>35</v>
      </c>
      <c r="C794" s="29">
        <v>0.13092999999999999</v>
      </c>
      <c r="D794">
        <v>250</v>
      </c>
      <c r="E794">
        <v>0.25</v>
      </c>
      <c r="F794">
        <v>0.13095999999999999</v>
      </c>
      <c r="G794">
        <f t="shared" si="157"/>
        <v>3.0000000000002247E-5</v>
      </c>
      <c r="H794">
        <f t="shared" si="158"/>
        <v>3.0000000000002247E-2</v>
      </c>
      <c r="I794" s="5">
        <f t="shared" si="160"/>
        <v>0.12000000000000899</v>
      </c>
    </row>
    <row r="795" spans="1:9">
      <c r="A795" s="44">
        <v>39448</v>
      </c>
      <c r="B795" s="16" t="s">
        <v>114</v>
      </c>
    </row>
    <row r="796" spans="1:9">
      <c r="A796" s="2" t="s">
        <v>19</v>
      </c>
      <c r="B796" s="2" t="s">
        <v>20</v>
      </c>
      <c r="C796" s="2" t="s">
        <v>30</v>
      </c>
      <c r="D796" s="2" t="s">
        <v>34</v>
      </c>
      <c r="E796" s="2" t="s">
        <v>36</v>
      </c>
      <c r="F796" s="2" t="s">
        <v>31</v>
      </c>
      <c r="G796" s="2" t="s">
        <v>44</v>
      </c>
      <c r="H796" s="2" t="s">
        <v>45</v>
      </c>
      <c r="I796" s="2" t="s">
        <v>33</v>
      </c>
    </row>
    <row r="797" spans="1:9">
      <c r="A797">
        <v>1</v>
      </c>
      <c r="B797" t="s">
        <v>3</v>
      </c>
      <c r="C797" s="29">
        <v>0.13228999999999999</v>
      </c>
      <c r="D797">
        <v>500</v>
      </c>
      <c r="E797">
        <f>D797/1000</f>
        <v>0.5</v>
      </c>
      <c r="F797">
        <v>0.12959000000000001</v>
      </c>
      <c r="G797">
        <f t="shared" ref="G797:G810" si="161">F797-C797</f>
        <v>-2.6999999999999802E-3</v>
      </c>
      <c r="H797">
        <f t="shared" ref="H797:H810" si="162">G797*1000</f>
        <v>-2.6999999999999802</v>
      </c>
      <c r="I797" s="5">
        <f>H797/E797</f>
        <v>-5.3999999999999604</v>
      </c>
    </row>
    <row r="798" spans="1:9">
      <c r="A798">
        <v>2</v>
      </c>
      <c r="B798" t="s">
        <v>4</v>
      </c>
      <c r="C798" s="29">
        <v>0.13353999999999999</v>
      </c>
      <c r="D798">
        <v>500</v>
      </c>
      <c r="E798">
        <f t="shared" ref="E798:E810" si="163">D798/1000</f>
        <v>0.5</v>
      </c>
      <c r="F798">
        <v>0.13108</v>
      </c>
      <c r="G798">
        <f t="shared" si="161"/>
        <v>-2.45999999999999E-3</v>
      </c>
      <c r="H798">
        <f t="shared" si="162"/>
        <v>-2.4599999999999902</v>
      </c>
      <c r="I798" s="5">
        <f t="shared" ref="I798:I805" si="164">H798/E798</f>
        <v>-4.9199999999999804</v>
      </c>
    </row>
    <row r="799" spans="1:9">
      <c r="A799">
        <v>3</v>
      </c>
      <c r="B799" t="s">
        <v>10</v>
      </c>
      <c r="C799" s="29">
        <v>0.13328999999999999</v>
      </c>
      <c r="D799">
        <v>500</v>
      </c>
      <c r="E799">
        <f t="shared" si="163"/>
        <v>0.5</v>
      </c>
      <c r="F799">
        <v>0.13183</v>
      </c>
      <c r="G799">
        <f t="shared" si="161"/>
        <v>-1.4599999999999891E-3</v>
      </c>
      <c r="H799">
        <f t="shared" si="162"/>
        <v>-1.4599999999999891</v>
      </c>
      <c r="I799" s="5">
        <f t="shared" si="164"/>
        <v>-2.9199999999999782</v>
      </c>
    </row>
    <row r="800" spans="1:9">
      <c r="A800">
        <v>4</v>
      </c>
      <c r="B800" t="s">
        <v>8</v>
      </c>
      <c r="C800" s="29">
        <v>0.13153000000000001</v>
      </c>
      <c r="D800">
        <v>500</v>
      </c>
      <c r="E800">
        <f t="shared" si="163"/>
        <v>0.5</v>
      </c>
      <c r="F800">
        <v>0.13245000000000001</v>
      </c>
      <c r="G800">
        <f t="shared" si="161"/>
        <v>9.2000000000000415E-4</v>
      </c>
      <c r="H800">
        <f t="shared" si="162"/>
        <v>0.92000000000000415</v>
      </c>
      <c r="I800" s="5">
        <f t="shared" si="164"/>
        <v>1.8400000000000083</v>
      </c>
    </row>
    <row r="801" spans="1:9">
      <c r="A801">
        <v>5</v>
      </c>
      <c r="B801" t="s">
        <v>6</v>
      </c>
      <c r="C801" s="29">
        <v>0.13064000000000001</v>
      </c>
      <c r="D801">
        <v>500</v>
      </c>
      <c r="E801">
        <f t="shared" si="163"/>
        <v>0.5</v>
      </c>
      <c r="F801">
        <v>0.129</v>
      </c>
      <c r="G801">
        <f t="shared" si="161"/>
        <v>-1.6400000000000026E-3</v>
      </c>
      <c r="H801">
        <f t="shared" si="162"/>
        <v>-1.6400000000000026</v>
      </c>
      <c r="I801" s="5">
        <f t="shared" si="164"/>
        <v>-3.2800000000000051</v>
      </c>
    </row>
    <row r="802" spans="1:9">
      <c r="A802">
        <v>6</v>
      </c>
      <c r="B802" t="s">
        <v>21</v>
      </c>
      <c r="C802" s="29">
        <v>0.12778999999999999</v>
      </c>
      <c r="D802">
        <v>500</v>
      </c>
      <c r="E802">
        <f t="shared" si="163"/>
        <v>0.5</v>
      </c>
      <c r="F802">
        <v>0.12586</v>
      </c>
      <c r="G802">
        <f t="shared" si="161"/>
        <v>-1.9299999999999873E-3</v>
      </c>
      <c r="H802">
        <f t="shared" si="162"/>
        <v>-1.9299999999999873</v>
      </c>
      <c r="I802" s="5">
        <f t="shared" si="164"/>
        <v>-3.8599999999999746</v>
      </c>
    </row>
    <row r="803" spans="1:9">
      <c r="A803">
        <v>7</v>
      </c>
      <c r="B803" t="s">
        <v>22</v>
      </c>
      <c r="C803" s="29">
        <v>0.13052</v>
      </c>
      <c r="D803">
        <v>500</v>
      </c>
      <c r="E803">
        <f t="shared" si="163"/>
        <v>0.5</v>
      </c>
      <c r="F803">
        <v>0.1283</v>
      </c>
      <c r="G803">
        <f t="shared" si="161"/>
        <v>-2.2199999999999998E-3</v>
      </c>
      <c r="H803">
        <f t="shared" si="162"/>
        <v>-2.2199999999999998</v>
      </c>
      <c r="I803" s="5">
        <f t="shared" si="164"/>
        <v>-4.4399999999999995</v>
      </c>
    </row>
    <row r="804" spans="1:9">
      <c r="A804">
        <v>8</v>
      </c>
      <c r="B804" t="s">
        <v>7</v>
      </c>
      <c r="C804" s="29">
        <v>0.12998999999999999</v>
      </c>
      <c r="D804">
        <v>500</v>
      </c>
      <c r="E804">
        <f t="shared" si="163"/>
        <v>0.5</v>
      </c>
      <c r="F804">
        <v>0.12842999999999999</v>
      </c>
      <c r="G804">
        <f t="shared" si="161"/>
        <v>-1.5600000000000058E-3</v>
      </c>
      <c r="H804">
        <f t="shared" si="162"/>
        <v>-1.5600000000000058</v>
      </c>
      <c r="I804" s="5">
        <f t="shared" si="164"/>
        <v>-3.1200000000000117</v>
      </c>
    </row>
    <row r="805" spans="1:9">
      <c r="A805">
        <v>9</v>
      </c>
      <c r="B805" t="s">
        <v>9</v>
      </c>
      <c r="C805" s="29">
        <v>0.13175000000000001</v>
      </c>
      <c r="D805">
        <v>500</v>
      </c>
      <c r="E805">
        <f t="shared" si="163"/>
        <v>0.5</v>
      </c>
      <c r="F805">
        <v>0.12043</v>
      </c>
      <c r="G805">
        <f t="shared" si="161"/>
        <v>-1.1320000000000011E-2</v>
      </c>
      <c r="H805">
        <f t="shared" si="162"/>
        <v>-11.320000000000011</v>
      </c>
      <c r="I805" s="5">
        <f t="shared" si="164"/>
        <v>-22.640000000000022</v>
      </c>
    </row>
    <row r="806" spans="1:9">
      <c r="A806">
        <v>10</v>
      </c>
      <c r="B806" t="s">
        <v>23</v>
      </c>
      <c r="C806" s="29">
        <v>0.13181999999999999</v>
      </c>
      <c r="D806">
        <v>320</v>
      </c>
      <c r="E806">
        <f t="shared" si="163"/>
        <v>0.32</v>
      </c>
      <c r="F806">
        <v>0.13042999999999999</v>
      </c>
      <c r="G806">
        <f t="shared" si="161"/>
        <v>-1.3900000000000023E-3</v>
      </c>
      <c r="H806">
        <f t="shared" si="162"/>
        <v>-1.3900000000000023</v>
      </c>
      <c r="I806" s="5">
        <f>H806/E806</f>
        <v>-4.3437500000000071</v>
      </c>
    </row>
    <row r="807" spans="1:9">
      <c r="A807">
        <v>12</v>
      </c>
      <c r="B807" t="s">
        <v>15</v>
      </c>
      <c r="C807" s="29">
        <v>0.13113</v>
      </c>
      <c r="D807">
        <v>500</v>
      </c>
      <c r="E807">
        <f t="shared" si="163"/>
        <v>0.5</v>
      </c>
      <c r="F807">
        <v>0.13825000000000001</v>
      </c>
      <c r="G807">
        <f t="shared" si="161"/>
        <v>7.1200000000000152E-3</v>
      </c>
      <c r="H807">
        <f t="shared" si="162"/>
        <v>7.1200000000000152</v>
      </c>
      <c r="I807" s="5">
        <f t="shared" ref="I807:I810" si="165">H807/E807</f>
        <v>14.24000000000003</v>
      </c>
    </row>
    <row r="808" spans="1:9">
      <c r="A808">
        <v>13</v>
      </c>
      <c r="B808" t="s">
        <v>16</v>
      </c>
      <c r="C808" s="29">
        <v>0.14252000000000001</v>
      </c>
      <c r="D808">
        <v>500</v>
      </c>
      <c r="E808">
        <f t="shared" si="163"/>
        <v>0.5</v>
      </c>
      <c r="F808">
        <v>0.14208999999999999</v>
      </c>
      <c r="G808">
        <f t="shared" si="161"/>
        <v>-4.300000000000137E-4</v>
      </c>
      <c r="H808">
        <f t="shared" si="162"/>
        <v>-0.4300000000000137</v>
      </c>
      <c r="I808" s="5">
        <f t="shared" si="165"/>
        <v>-0.86000000000002741</v>
      </c>
    </row>
    <row r="809" spans="1:9">
      <c r="B809" t="s">
        <v>87</v>
      </c>
      <c r="C809" s="29">
        <v>0.13755000000000001</v>
      </c>
      <c r="D809">
        <v>500</v>
      </c>
      <c r="E809">
        <f t="shared" si="163"/>
        <v>0.5</v>
      </c>
      <c r="F809">
        <v>0.13714000000000001</v>
      </c>
      <c r="G809">
        <f t="shared" si="161"/>
        <v>-4.099999999999937E-4</v>
      </c>
      <c r="H809">
        <f t="shared" si="162"/>
        <v>-0.4099999999999937</v>
      </c>
      <c r="I809" s="5">
        <f t="shared" si="165"/>
        <v>-0.81999999999998741</v>
      </c>
    </row>
    <row r="810" spans="1:9">
      <c r="B810" t="s">
        <v>35</v>
      </c>
      <c r="C810" s="29">
        <v>0.13913</v>
      </c>
      <c r="D810">
        <v>500</v>
      </c>
      <c r="E810">
        <f t="shared" si="163"/>
        <v>0.5</v>
      </c>
      <c r="F810">
        <v>0.13746</v>
      </c>
      <c r="G810">
        <f t="shared" si="161"/>
        <v>-1.6700000000000048E-3</v>
      </c>
      <c r="H810">
        <f t="shared" si="162"/>
        <v>-1.6700000000000048</v>
      </c>
      <c r="I810" s="5">
        <f t="shared" si="165"/>
        <v>-3.3400000000000096</v>
      </c>
    </row>
    <row r="811" spans="1:9">
      <c r="A811" s="44">
        <v>39479</v>
      </c>
      <c r="B811" s="16" t="s">
        <v>114</v>
      </c>
    </row>
    <row r="812" spans="1:9">
      <c r="A812" s="2" t="s">
        <v>19</v>
      </c>
      <c r="B812" s="2" t="s">
        <v>20</v>
      </c>
      <c r="C812" s="2" t="s">
        <v>30</v>
      </c>
      <c r="D812" s="2" t="s">
        <v>34</v>
      </c>
      <c r="E812" s="2" t="s">
        <v>36</v>
      </c>
      <c r="F812" s="2" t="s">
        <v>31</v>
      </c>
      <c r="G812" s="2" t="s">
        <v>44</v>
      </c>
      <c r="H812" s="2" t="s">
        <v>45</v>
      </c>
      <c r="I812" s="2" t="s">
        <v>33</v>
      </c>
    </row>
    <row r="813" spans="1:9">
      <c r="A813">
        <v>1</v>
      </c>
      <c r="B813" t="s">
        <v>3</v>
      </c>
      <c r="C813" s="29">
        <v>0.13854</v>
      </c>
      <c r="D813">
        <v>500</v>
      </c>
      <c r="E813">
        <v>0.5</v>
      </c>
      <c r="F813">
        <v>0.13902</v>
      </c>
      <c r="G813">
        <f t="shared" ref="G813:G828" si="166">F813-C813</f>
        <v>4.800000000000082E-4</v>
      </c>
      <c r="H813">
        <f t="shared" ref="H813:H828" si="167">G813*1000</f>
        <v>0.4800000000000082</v>
      </c>
      <c r="I813" s="5">
        <f>H813/E813</f>
        <v>0.9600000000000164</v>
      </c>
    </row>
    <row r="814" spans="1:9">
      <c r="A814">
        <v>2</v>
      </c>
      <c r="B814" t="s">
        <v>4</v>
      </c>
      <c r="C814" s="29">
        <v>0.14176</v>
      </c>
      <c r="D814">
        <v>500</v>
      </c>
      <c r="E814">
        <v>0.5</v>
      </c>
      <c r="F814">
        <v>0.14169999999999999</v>
      </c>
      <c r="G814">
        <f t="shared" si="166"/>
        <v>-6.0000000000004494E-5</v>
      </c>
      <c r="H814">
        <f t="shared" si="167"/>
        <v>-6.0000000000004494E-2</v>
      </c>
      <c r="I814" s="5">
        <f t="shared" ref="I814:I821" si="168">H814/E814</f>
        <v>-0.12000000000000899</v>
      </c>
    </row>
    <row r="815" spans="1:9">
      <c r="A815">
        <v>3</v>
      </c>
      <c r="B815" t="s">
        <v>10</v>
      </c>
      <c r="C815" s="29">
        <v>0.14082</v>
      </c>
      <c r="D815">
        <v>500</v>
      </c>
      <c r="E815">
        <v>0.5</v>
      </c>
      <c r="F815">
        <v>0.14071</v>
      </c>
      <c r="G815">
        <f t="shared" si="166"/>
        <v>-1.0999999999999899E-4</v>
      </c>
      <c r="H815">
        <f t="shared" si="167"/>
        <v>-0.10999999999999899</v>
      </c>
      <c r="I815" s="5">
        <f t="shared" si="168"/>
        <v>-0.21999999999999797</v>
      </c>
    </row>
    <row r="816" spans="1:9">
      <c r="A816">
        <v>4</v>
      </c>
      <c r="B816" t="s">
        <v>8</v>
      </c>
      <c r="C816" s="29">
        <v>0.13546</v>
      </c>
      <c r="D816">
        <v>500</v>
      </c>
      <c r="E816">
        <v>0.5</v>
      </c>
      <c r="F816">
        <v>0.1361</v>
      </c>
      <c r="G816">
        <f t="shared" si="166"/>
        <v>6.4000000000000168E-4</v>
      </c>
      <c r="H816">
        <f t="shared" si="167"/>
        <v>0.64000000000000168</v>
      </c>
      <c r="I816" s="5">
        <f t="shared" si="168"/>
        <v>1.2800000000000034</v>
      </c>
    </row>
    <row r="817" spans="1:9">
      <c r="A817">
        <v>5</v>
      </c>
      <c r="B817" t="s">
        <v>6</v>
      </c>
      <c r="C817" s="29">
        <v>0.13830999999999999</v>
      </c>
      <c r="D817">
        <v>500</v>
      </c>
      <c r="E817">
        <v>0.5</v>
      </c>
      <c r="F817">
        <v>0.14912</v>
      </c>
      <c r="G817">
        <f t="shared" si="166"/>
        <v>1.0810000000000014E-2</v>
      </c>
      <c r="H817">
        <f t="shared" si="167"/>
        <v>10.810000000000015</v>
      </c>
      <c r="I817" s="5">
        <f t="shared" si="168"/>
        <v>21.620000000000029</v>
      </c>
    </row>
    <row r="818" spans="1:9">
      <c r="A818">
        <v>6</v>
      </c>
      <c r="B818" t="s">
        <v>21</v>
      </c>
      <c r="C818" s="29">
        <v>0.13325000000000001</v>
      </c>
      <c r="D818">
        <v>500</v>
      </c>
      <c r="E818">
        <v>0.5</v>
      </c>
      <c r="F818">
        <v>0.13346</v>
      </c>
      <c r="G818" s="29">
        <f>F818-C818</f>
        <v>2.0999999999998797E-4</v>
      </c>
      <c r="H818">
        <f t="shared" si="167"/>
        <v>0.20999999999998797</v>
      </c>
      <c r="I818" s="5">
        <f t="shared" si="168"/>
        <v>0.41999999999997595</v>
      </c>
    </row>
    <row r="819" spans="1:9">
      <c r="A819">
        <v>7</v>
      </c>
      <c r="B819" t="s">
        <v>22</v>
      </c>
      <c r="C819" s="29">
        <v>0.12311999999999999</v>
      </c>
      <c r="D819">
        <v>500</v>
      </c>
      <c r="E819">
        <v>0.5</v>
      </c>
      <c r="F819">
        <v>0.1234</v>
      </c>
      <c r="G819">
        <f t="shared" si="166"/>
        <v>2.8000000000000247E-4</v>
      </c>
      <c r="H819">
        <f t="shared" si="167"/>
        <v>0.28000000000000247</v>
      </c>
      <c r="I819" s="5">
        <f t="shared" si="168"/>
        <v>0.56000000000000494</v>
      </c>
    </row>
    <row r="820" spans="1:9">
      <c r="A820">
        <v>8</v>
      </c>
      <c r="B820" t="s">
        <v>7</v>
      </c>
      <c r="C820" s="29">
        <v>0.12107</v>
      </c>
      <c r="D820">
        <v>500</v>
      </c>
      <c r="E820">
        <v>0.5</v>
      </c>
      <c r="F820">
        <v>0.12386</v>
      </c>
      <c r="G820">
        <f t="shared" si="166"/>
        <v>2.7900000000000008E-3</v>
      </c>
      <c r="H820">
        <f t="shared" si="167"/>
        <v>2.7900000000000009</v>
      </c>
      <c r="I820" s="5">
        <f t="shared" si="168"/>
        <v>5.5800000000000018</v>
      </c>
    </row>
    <row r="821" spans="1:9">
      <c r="A821">
        <v>9</v>
      </c>
      <c r="B821" t="s">
        <v>9</v>
      </c>
      <c r="C821" s="29">
        <v>0.12712999999999999</v>
      </c>
      <c r="D821">
        <v>500</v>
      </c>
      <c r="E821">
        <v>0.5</v>
      </c>
      <c r="F821">
        <v>0.13824</v>
      </c>
      <c r="G821">
        <f t="shared" si="166"/>
        <v>1.1110000000000009E-2</v>
      </c>
      <c r="H821">
        <f t="shared" si="167"/>
        <v>11.110000000000008</v>
      </c>
      <c r="I821" s="5">
        <f t="shared" si="168"/>
        <v>22.220000000000017</v>
      </c>
    </row>
    <row r="822" spans="1:9">
      <c r="A822">
        <v>10</v>
      </c>
      <c r="B822" t="s">
        <v>23</v>
      </c>
      <c r="C822" s="29">
        <v>0.12703999999999999</v>
      </c>
      <c r="D822">
        <v>500</v>
      </c>
      <c r="E822">
        <v>0.5</v>
      </c>
      <c r="F822">
        <v>0.16320999999999999</v>
      </c>
      <c r="G822">
        <f t="shared" si="166"/>
        <v>3.6170000000000008E-2</v>
      </c>
      <c r="H822">
        <f t="shared" si="167"/>
        <v>36.170000000000009</v>
      </c>
      <c r="I822" s="5">
        <f>H822/E822</f>
        <v>72.340000000000018</v>
      </c>
    </row>
    <row r="823" spans="1:9">
      <c r="A823" s="1">
        <v>11</v>
      </c>
      <c r="B823" t="s">
        <v>14</v>
      </c>
      <c r="C823" s="29">
        <v>0.12783</v>
      </c>
      <c r="D823">
        <v>500</v>
      </c>
      <c r="E823">
        <v>0.5</v>
      </c>
      <c r="F823">
        <v>0.128</v>
      </c>
      <c r="G823">
        <f t="shared" si="166"/>
        <v>1.7000000000000348E-4</v>
      </c>
      <c r="H823">
        <f t="shared" si="167"/>
        <v>0.17000000000000348</v>
      </c>
      <c r="I823" s="5">
        <f>H823/E823</f>
        <v>0.34000000000000696</v>
      </c>
    </row>
    <row r="824" spans="1:9">
      <c r="A824">
        <v>12</v>
      </c>
      <c r="B824" t="s">
        <v>15</v>
      </c>
      <c r="C824" s="29">
        <v>0.11778</v>
      </c>
      <c r="D824">
        <v>500</v>
      </c>
      <c r="E824">
        <v>0.5</v>
      </c>
      <c r="F824">
        <v>0.12784999999999999</v>
      </c>
      <c r="G824">
        <f t="shared" si="166"/>
        <v>1.0069999999999996E-2</v>
      </c>
      <c r="H824">
        <f t="shared" si="167"/>
        <v>10.069999999999995</v>
      </c>
      <c r="I824" s="5">
        <f t="shared" ref="I824:I828" si="169">H824/E824</f>
        <v>20.13999999999999</v>
      </c>
    </row>
    <row r="825" spans="1:9">
      <c r="A825">
        <v>13</v>
      </c>
      <c r="B825" t="s">
        <v>16</v>
      </c>
      <c r="C825" s="29">
        <v>0.12052</v>
      </c>
      <c r="D825">
        <v>500</v>
      </c>
      <c r="E825">
        <v>0.5</v>
      </c>
      <c r="F825">
        <v>0.12204</v>
      </c>
      <c r="G825">
        <f t="shared" si="166"/>
        <v>1.5199999999999936E-3</v>
      </c>
      <c r="H825">
        <f t="shared" si="167"/>
        <v>1.5199999999999936</v>
      </c>
      <c r="I825" s="5">
        <f t="shared" si="169"/>
        <v>3.0399999999999872</v>
      </c>
    </row>
    <row r="826" spans="1:9">
      <c r="A826" s="1">
        <v>15</v>
      </c>
      <c r="B826" t="s">
        <v>18</v>
      </c>
      <c r="C826" s="29">
        <v>0.12146</v>
      </c>
      <c r="D826">
        <v>500</v>
      </c>
      <c r="E826">
        <v>0.5</v>
      </c>
      <c r="F826">
        <v>0.15384</v>
      </c>
      <c r="G826">
        <f t="shared" si="166"/>
        <v>3.2380000000000006E-2</v>
      </c>
      <c r="H826">
        <f t="shared" si="167"/>
        <v>32.380000000000003</v>
      </c>
      <c r="I826" s="5">
        <f t="shared" si="169"/>
        <v>64.760000000000005</v>
      </c>
    </row>
    <row r="827" spans="1:9">
      <c r="B827" t="s">
        <v>87</v>
      </c>
      <c r="C827" s="29">
        <v>0.12787000000000001</v>
      </c>
      <c r="D827">
        <v>500</v>
      </c>
      <c r="E827">
        <v>0.5</v>
      </c>
      <c r="F827">
        <v>0.14152999999999999</v>
      </c>
      <c r="G827">
        <f t="shared" si="166"/>
        <v>1.3659999999999978E-2</v>
      </c>
      <c r="H827">
        <f t="shared" si="167"/>
        <v>13.659999999999977</v>
      </c>
      <c r="I827" s="5">
        <f t="shared" si="169"/>
        <v>27.319999999999954</v>
      </c>
    </row>
    <row r="828" spans="1:9">
      <c r="B828" t="s">
        <v>35</v>
      </c>
      <c r="C828" s="29">
        <v>0.12637999999999999</v>
      </c>
      <c r="D828">
        <v>500</v>
      </c>
      <c r="E828">
        <v>0.5</v>
      </c>
      <c r="F828">
        <v>0.12640000000000001</v>
      </c>
      <c r="G828">
        <f t="shared" si="166"/>
        <v>2.0000000000020002E-5</v>
      </c>
      <c r="H828">
        <f t="shared" si="167"/>
        <v>2.0000000000020002E-2</v>
      </c>
      <c r="I828" s="5">
        <f t="shared" si="169"/>
        <v>4.0000000000040004E-2</v>
      </c>
    </row>
    <row r="829" spans="1:9">
      <c r="A829" s="44">
        <v>39508</v>
      </c>
      <c r="B829" s="16" t="s">
        <v>114</v>
      </c>
    </row>
    <row r="830" spans="1:9">
      <c r="A830" s="2" t="s">
        <v>19</v>
      </c>
      <c r="B830" s="2" t="s">
        <v>20</v>
      </c>
      <c r="C830" s="2" t="s">
        <v>30</v>
      </c>
      <c r="D830" s="2" t="s">
        <v>34</v>
      </c>
      <c r="E830" s="2" t="s">
        <v>36</v>
      </c>
      <c r="F830" s="2" t="s">
        <v>31</v>
      </c>
      <c r="G830" s="2" t="s">
        <v>44</v>
      </c>
      <c r="H830" s="2" t="s">
        <v>45</v>
      </c>
      <c r="I830" s="2" t="s">
        <v>33</v>
      </c>
    </row>
    <row r="831" spans="1:9">
      <c r="A831">
        <v>1</v>
      </c>
      <c r="B831" t="s">
        <v>3</v>
      </c>
      <c r="C831" s="29">
        <v>0.13904</v>
      </c>
      <c r="D831">
        <v>260</v>
      </c>
      <c r="E831">
        <f>D831/1000</f>
        <v>0.26</v>
      </c>
      <c r="F831">
        <v>0.13908000000000001</v>
      </c>
      <c r="G831">
        <f t="shared" ref="G831:G845" si="170">F831-C831</f>
        <v>4.0000000000012248E-5</v>
      </c>
      <c r="H831">
        <f t="shared" ref="H831:H845" si="171">G831*1000</f>
        <v>4.0000000000012248E-2</v>
      </c>
      <c r="I831" s="5">
        <f>H831/E831</f>
        <v>0.15384615384620096</v>
      </c>
    </row>
    <row r="832" spans="1:9">
      <c r="A832">
        <v>2</v>
      </c>
      <c r="B832" t="s">
        <v>4</v>
      </c>
      <c r="C832" s="29">
        <v>0.13286999999999999</v>
      </c>
      <c r="D832">
        <v>310</v>
      </c>
      <c r="E832">
        <f t="shared" ref="E832:E845" si="172">D832/1000</f>
        <v>0.31</v>
      </c>
      <c r="F832">
        <v>0.13539000000000001</v>
      </c>
      <c r="G832">
        <f t="shared" si="170"/>
        <v>2.5200000000000222E-3</v>
      </c>
      <c r="H832">
        <f t="shared" si="171"/>
        <v>2.5200000000000222</v>
      </c>
      <c r="I832" s="5">
        <f t="shared" ref="I832:I839" si="173">H832/E832</f>
        <v>8.1290322580645871</v>
      </c>
    </row>
    <row r="833" spans="1:9">
      <c r="A833">
        <v>3</v>
      </c>
      <c r="B833" t="s">
        <v>10</v>
      </c>
      <c r="C833" s="29">
        <v>0.13457</v>
      </c>
      <c r="D833">
        <v>210</v>
      </c>
      <c r="E833">
        <f t="shared" si="172"/>
        <v>0.21</v>
      </c>
      <c r="F833">
        <v>0.1346</v>
      </c>
      <c r="G833">
        <f t="shared" si="170"/>
        <v>3.0000000000002247E-5</v>
      </c>
      <c r="H833">
        <f t="shared" si="171"/>
        <v>3.0000000000002247E-2</v>
      </c>
      <c r="I833" s="5">
        <f t="shared" si="173"/>
        <v>0.14285714285715356</v>
      </c>
    </row>
    <row r="834" spans="1:9">
      <c r="A834">
        <v>4</v>
      </c>
      <c r="B834" t="s">
        <v>8</v>
      </c>
      <c r="C834" s="29">
        <v>0.13338</v>
      </c>
      <c r="D834">
        <v>310</v>
      </c>
      <c r="E834">
        <f t="shared" si="172"/>
        <v>0.31</v>
      </c>
      <c r="F834">
        <v>0.13342999999999999</v>
      </c>
      <c r="G834">
        <f t="shared" si="170"/>
        <v>4.9999999999994493E-5</v>
      </c>
      <c r="H834">
        <f t="shared" si="171"/>
        <v>4.9999999999994493E-2</v>
      </c>
      <c r="I834" s="5">
        <f t="shared" si="173"/>
        <v>0.16129032258062739</v>
      </c>
    </row>
    <row r="835" spans="1:9">
      <c r="A835">
        <v>5</v>
      </c>
      <c r="B835" t="s">
        <v>6</v>
      </c>
      <c r="C835" s="29">
        <v>0.13400000000000001</v>
      </c>
      <c r="D835">
        <v>310</v>
      </c>
      <c r="E835">
        <f t="shared" si="172"/>
        <v>0.31</v>
      </c>
      <c r="F835">
        <v>0.13428999999999999</v>
      </c>
      <c r="G835">
        <f t="shared" si="170"/>
        <v>2.8999999999998471E-4</v>
      </c>
      <c r="H835">
        <f t="shared" si="171"/>
        <v>0.28999999999998471</v>
      </c>
      <c r="I835" s="5">
        <f t="shared" si="173"/>
        <v>0.93548387096769259</v>
      </c>
    </row>
    <row r="836" spans="1:9">
      <c r="A836">
        <v>6</v>
      </c>
      <c r="B836" t="s">
        <v>21</v>
      </c>
      <c r="C836" s="29">
        <v>0.13988999999999999</v>
      </c>
      <c r="D836">
        <v>380</v>
      </c>
      <c r="E836">
        <f t="shared" si="172"/>
        <v>0.38</v>
      </c>
      <c r="F836">
        <v>0.14096</v>
      </c>
      <c r="G836">
        <f t="shared" si="170"/>
        <v>1.0700000000000154E-3</v>
      </c>
      <c r="H836">
        <f t="shared" si="171"/>
        <v>1.0700000000000154</v>
      </c>
      <c r="I836" s="5">
        <f t="shared" si="173"/>
        <v>2.815789473684251</v>
      </c>
    </row>
    <row r="837" spans="1:9">
      <c r="A837">
        <v>7</v>
      </c>
      <c r="B837" t="s">
        <v>22</v>
      </c>
      <c r="C837" s="29">
        <v>0.13658999999999999</v>
      </c>
      <c r="D837">
        <v>390</v>
      </c>
      <c r="E837">
        <f t="shared" si="172"/>
        <v>0.39</v>
      </c>
      <c r="F837">
        <v>0.13783000000000001</v>
      </c>
      <c r="G837">
        <f t="shared" si="170"/>
        <v>1.2400000000000189E-3</v>
      </c>
      <c r="H837">
        <f t="shared" si="171"/>
        <v>1.2400000000000189</v>
      </c>
      <c r="I837" s="5">
        <f t="shared" si="173"/>
        <v>3.1794871794872277</v>
      </c>
    </row>
    <row r="838" spans="1:9">
      <c r="A838">
        <v>8</v>
      </c>
      <c r="B838" t="s">
        <v>7</v>
      </c>
      <c r="C838" s="29">
        <v>0.13483000000000001</v>
      </c>
      <c r="D838">
        <v>400</v>
      </c>
      <c r="E838">
        <f t="shared" si="172"/>
        <v>0.4</v>
      </c>
      <c r="F838">
        <v>0.13589999999999999</v>
      </c>
      <c r="G838">
        <f t="shared" si="170"/>
        <v>1.0699999999999876E-3</v>
      </c>
      <c r="H838">
        <f t="shared" si="171"/>
        <v>1.0699999999999876</v>
      </c>
      <c r="I838" s="5">
        <f t="shared" si="173"/>
        <v>2.6749999999999687</v>
      </c>
    </row>
    <row r="839" spans="1:9">
      <c r="A839">
        <v>9</v>
      </c>
      <c r="B839" t="s">
        <v>9</v>
      </c>
      <c r="C839" s="29">
        <v>0.13292999999999999</v>
      </c>
      <c r="D839">
        <v>380</v>
      </c>
      <c r="E839">
        <f t="shared" si="172"/>
        <v>0.38</v>
      </c>
      <c r="F839">
        <v>0.13308</v>
      </c>
      <c r="G839">
        <f t="shared" si="170"/>
        <v>1.5000000000001124E-4</v>
      </c>
      <c r="H839">
        <f t="shared" si="171"/>
        <v>0.15000000000001124</v>
      </c>
      <c r="I839" s="5">
        <f t="shared" si="173"/>
        <v>0.3947368421052927</v>
      </c>
    </row>
    <row r="840" spans="1:9">
      <c r="A840">
        <v>10</v>
      </c>
      <c r="B840" t="s">
        <v>23</v>
      </c>
      <c r="C840" s="29">
        <v>0.12937000000000001</v>
      </c>
      <c r="D840">
        <v>360</v>
      </c>
      <c r="E840">
        <f t="shared" si="172"/>
        <v>0.36</v>
      </c>
      <c r="F840">
        <v>0.13067999999999999</v>
      </c>
      <c r="G840">
        <f t="shared" si="170"/>
        <v>1.3099999999999778E-3</v>
      </c>
      <c r="H840">
        <f t="shared" si="171"/>
        <v>1.3099999999999778</v>
      </c>
      <c r="I840" s="5">
        <f>H840/E840</f>
        <v>3.6388888888888276</v>
      </c>
    </row>
    <row r="841" spans="1:9">
      <c r="A841" s="1">
        <v>11</v>
      </c>
      <c r="B841" t="s">
        <v>14</v>
      </c>
      <c r="C841" s="29">
        <v>0.13383999999999999</v>
      </c>
      <c r="D841">
        <v>340</v>
      </c>
      <c r="E841">
        <f t="shared" si="172"/>
        <v>0.34</v>
      </c>
      <c r="F841">
        <v>0.13417000000000001</v>
      </c>
      <c r="G841">
        <f t="shared" si="170"/>
        <v>3.3000000000002472E-4</v>
      </c>
      <c r="H841">
        <f t="shared" si="171"/>
        <v>0.33000000000002472</v>
      </c>
      <c r="I841" s="5">
        <f>H841/E841</f>
        <v>0.97058823529419025</v>
      </c>
    </row>
    <row r="842" spans="1:9">
      <c r="A842">
        <v>12</v>
      </c>
      <c r="B842" t="s">
        <v>15</v>
      </c>
      <c r="C842" s="29">
        <v>0.1323</v>
      </c>
      <c r="D842">
        <v>200</v>
      </c>
      <c r="E842">
        <f t="shared" si="172"/>
        <v>0.2</v>
      </c>
      <c r="F842">
        <v>0.13345000000000001</v>
      </c>
      <c r="G842">
        <f t="shared" si="170"/>
        <v>1.1500000000000121E-3</v>
      </c>
      <c r="H842">
        <f t="shared" si="171"/>
        <v>1.1500000000000121</v>
      </c>
      <c r="I842" s="5">
        <f t="shared" ref="I842:I845" si="174">H842/E842</f>
        <v>5.7500000000000604</v>
      </c>
    </row>
    <row r="843" spans="1:9">
      <c r="A843">
        <v>13</v>
      </c>
      <c r="B843" t="s">
        <v>16</v>
      </c>
      <c r="C843" s="29">
        <v>0.1313</v>
      </c>
      <c r="D843">
        <v>360</v>
      </c>
      <c r="E843">
        <f t="shared" si="172"/>
        <v>0.36</v>
      </c>
      <c r="F843">
        <v>0.13156999999999999</v>
      </c>
      <c r="G843">
        <f t="shared" si="170"/>
        <v>2.6999999999999247E-4</v>
      </c>
      <c r="H843">
        <f t="shared" si="171"/>
        <v>0.26999999999999247</v>
      </c>
      <c r="I843" s="5">
        <f t="shared" si="174"/>
        <v>0.74999999999997913</v>
      </c>
    </row>
    <row r="844" spans="1:9">
      <c r="B844" t="s">
        <v>87</v>
      </c>
      <c r="C844" s="29">
        <v>0.12989999999999999</v>
      </c>
      <c r="D844">
        <v>400</v>
      </c>
      <c r="E844">
        <f t="shared" si="172"/>
        <v>0.4</v>
      </c>
      <c r="F844">
        <v>0.13053999999999999</v>
      </c>
      <c r="G844">
        <f t="shared" si="170"/>
        <v>6.4000000000000168E-4</v>
      </c>
      <c r="H844">
        <f t="shared" si="171"/>
        <v>0.64000000000000168</v>
      </c>
      <c r="I844" s="5">
        <f t="shared" si="174"/>
        <v>1.6000000000000041</v>
      </c>
    </row>
    <row r="845" spans="1:9" ht="9" customHeight="1">
      <c r="B845" t="s">
        <v>35</v>
      </c>
      <c r="C845" s="29">
        <v>0.13258</v>
      </c>
      <c r="D845">
        <v>290</v>
      </c>
      <c r="E845">
        <f t="shared" si="172"/>
        <v>0.28999999999999998</v>
      </c>
      <c r="F845">
        <v>0.13233</v>
      </c>
      <c r="G845">
        <f t="shared" si="170"/>
        <v>-2.5000000000000022E-4</v>
      </c>
      <c r="H845">
        <f t="shared" si="171"/>
        <v>-0.25000000000000022</v>
      </c>
      <c r="I845" s="5">
        <f t="shared" si="174"/>
        <v>-0.86206896551724221</v>
      </c>
    </row>
    <row r="846" spans="1:9">
      <c r="A846" s="44">
        <v>39569</v>
      </c>
      <c r="B846" s="16" t="s">
        <v>114</v>
      </c>
    </row>
    <row r="847" spans="1:9">
      <c r="A847" s="2" t="s">
        <v>19</v>
      </c>
      <c r="B847" s="2" t="s">
        <v>20</v>
      </c>
      <c r="C847" s="2" t="s">
        <v>30</v>
      </c>
      <c r="D847" s="2" t="s">
        <v>34</v>
      </c>
      <c r="E847" s="2" t="s">
        <v>36</v>
      </c>
      <c r="F847" s="2" t="s">
        <v>31</v>
      </c>
      <c r="G847" s="2" t="s">
        <v>44</v>
      </c>
      <c r="H847" s="2" t="s">
        <v>45</v>
      </c>
      <c r="I847" s="2" t="s">
        <v>33</v>
      </c>
    </row>
    <row r="848" spans="1:9">
      <c r="A848">
        <v>1</v>
      </c>
      <c r="B848" t="s">
        <v>3</v>
      </c>
      <c r="C848" s="45">
        <v>0.13721</v>
      </c>
      <c r="D848">
        <v>340</v>
      </c>
      <c r="E848">
        <f>D848/1000</f>
        <v>0.34</v>
      </c>
      <c r="F848">
        <v>0.13728000000000001</v>
      </c>
      <c r="G848">
        <f t="shared" ref="G848:G858" si="175">F848-C848</f>
        <v>7.0000000000014495E-5</v>
      </c>
      <c r="H848">
        <f t="shared" ref="H848:H858" si="176">G848*1000</f>
        <v>7.0000000000014495E-2</v>
      </c>
      <c r="I848" s="5">
        <f>H848/E848</f>
        <v>0.20588235294121909</v>
      </c>
    </row>
    <row r="849" spans="1:9">
      <c r="A849">
        <v>2</v>
      </c>
      <c r="B849" t="s">
        <v>4</v>
      </c>
      <c r="C849" s="29">
        <v>0.13420000000000001</v>
      </c>
      <c r="D849">
        <v>300</v>
      </c>
      <c r="E849">
        <f t="shared" ref="E849:E858" si="177">D849/1000</f>
        <v>0.3</v>
      </c>
      <c r="F849">
        <v>0.13428999999999999</v>
      </c>
      <c r="G849">
        <f t="shared" si="175"/>
        <v>8.9999999999978986E-5</v>
      </c>
      <c r="H849">
        <f t="shared" si="176"/>
        <v>8.9999999999978986E-2</v>
      </c>
      <c r="I849" s="5">
        <f t="shared" ref="I849:I855" si="178">H849/E849</f>
        <v>0.29999999999992999</v>
      </c>
    </row>
    <row r="850" spans="1:9">
      <c r="A850">
        <v>3</v>
      </c>
      <c r="B850" t="s">
        <v>10</v>
      </c>
      <c r="C850" s="29">
        <v>0.13270000000000001</v>
      </c>
      <c r="D850">
        <v>380</v>
      </c>
      <c r="E850">
        <f t="shared" si="177"/>
        <v>0.38</v>
      </c>
      <c r="F850">
        <v>0.13295000000000001</v>
      </c>
      <c r="G850">
        <f t="shared" si="175"/>
        <v>2.5000000000000022E-4</v>
      </c>
      <c r="H850">
        <f t="shared" si="176"/>
        <v>0.25000000000000022</v>
      </c>
      <c r="I850" s="5">
        <f t="shared" si="178"/>
        <v>0.65789473684210587</v>
      </c>
    </row>
    <row r="851" spans="1:9">
      <c r="A851">
        <v>4</v>
      </c>
      <c r="B851" t="s">
        <v>8</v>
      </c>
      <c r="C851" s="29">
        <v>0.13270000000000001</v>
      </c>
      <c r="D851">
        <v>400</v>
      </c>
      <c r="E851">
        <f t="shared" si="177"/>
        <v>0.4</v>
      </c>
      <c r="F851">
        <v>0.13747000000000001</v>
      </c>
      <c r="G851">
        <f t="shared" si="175"/>
        <v>4.7699999999999965E-3</v>
      </c>
      <c r="H851">
        <f t="shared" si="176"/>
        <v>4.769999999999996</v>
      </c>
      <c r="I851" s="5">
        <f t="shared" si="178"/>
        <v>11.92499999999999</v>
      </c>
    </row>
    <row r="852" spans="1:9">
      <c r="A852">
        <v>5</v>
      </c>
      <c r="B852" t="s">
        <v>6</v>
      </c>
      <c r="C852" s="29">
        <v>0.13841999999999999</v>
      </c>
      <c r="D852">
        <v>380</v>
      </c>
      <c r="E852">
        <f t="shared" si="177"/>
        <v>0.38</v>
      </c>
      <c r="F852">
        <v>0.14152999999999999</v>
      </c>
      <c r="G852">
        <f t="shared" si="175"/>
        <v>3.1100000000000017E-3</v>
      </c>
      <c r="H852">
        <f t="shared" si="176"/>
        <v>3.1100000000000017</v>
      </c>
      <c r="I852" s="5">
        <f t="shared" si="178"/>
        <v>8.1842105263157929</v>
      </c>
    </row>
    <row r="853" spans="1:9">
      <c r="A853">
        <v>6</v>
      </c>
      <c r="B853" t="s">
        <v>21</v>
      </c>
      <c r="C853" s="29">
        <v>0.13300999999999999</v>
      </c>
      <c r="D853">
        <v>380</v>
      </c>
      <c r="E853">
        <f t="shared" si="177"/>
        <v>0.38</v>
      </c>
      <c r="F853">
        <v>0.13403000000000001</v>
      </c>
      <c r="G853">
        <f t="shared" si="175"/>
        <v>1.0200000000000209E-3</v>
      </c>
      <c r="H853">
        <f t="shared" si="176"/>
        <v>1.0200000000000209</v>
      </c>
      <c r="I853" s="5">
        <f t="shared" si="178"/>
        <v>2.6842105263158444</v>
      </c>
    </row>
    <row r="854" spans="1:9">
      <c r="A854">
        <v>7</v>
      </c>
      <c r="B854" t="s">
        <v>22</v>
      </c>
      <c r="C854" s="29">
        <v>0.13944999999999999</v>
      </c>
      <c r="D854">
        <v>360</v>
      </c>
      <c r="E854">
        <f t="shared" si="177"/>
        <v>0.36</v>
      </c>
      <c r="F854">
        <v>0.13968</v>
      </c>
      <c r="G854">
        <f t="shared" si="175"/>
        <v>2.3000000000000798E-4</v>
      </c>
      <c r="H854">
        <f t="shared" si="176"/>
        <v>0.23000000000000798</v>
      </c>
      <c r="I854" s="5">
        <f t="shared" si="178"/>
        <v>0.63888888888891104</v>
      </c>
    </row>
    <row r="855" spans="1:9">
      <c r="A855">
        <v>8</v>
      </c>
      <c r="B855" t="s">
        <v>7</v>
      </c>
      <c r="C855" s="29">
        <v>0.13902</v>
      </c>
      <c r="D855">
        <v>360</v>
      </c>
      <c r="E855">
        <f t="shared" si="177"/>
        <v>0.36</v>
      </c>
      <c r="F855">
        <v>0.14601</v>
      </c>
      <c r="G855">
        <f t="shared" si="175"/>
        <v>6.9899999999999962E-3</v>
      </c>
      <c r="H855">
        <f t="shared" si="176"/>
        <v>6.9899999999999967</v>
      </c>
      <c r="I855" s="5">
        <f t="shared" si="178"/>
        <v>19.416666666666657</v>
      </c>
    </row>
    <row r="856" spans="1:9">
      <c r="A856">
        <v>12</v>
      </c>
      <c r="B856" t="s">
        <v>15</v>
      </c>
      <c r="C856" s="29">
        <v>0.1356</v>
      </c>
      <c r="D856">
        <v>350</v>
      </c>
      <c r="E856">
        <f t="shared" si="177"/>
        <v>0.35</v>
      </c>
      <c r="F856">
        <v>0.14063999999999999</v>
      </c>
      <c r="G856">
        <f t="shared" si="175"/>
        <v>5.0399999999999889E-3</v>
      </c>
      <c r="H856">
        <f t="shared" si="176"/>
        <v>5.0399999999999885</v>
      </c>
      <c r="I856" s="5">
        <f t="shared" ref="I856:I858" si="179">H856/E856</f>
        <v>14.399999999999968</v>
      </c>
    </row>
    <row r="857" spans="1:9">
      <c r="B857" t="s">
        <v>87</v>
      </c>
      <c r="C857" s="29">
        <v>0.13744999999999999</v>
      </c>
      <c r="D857">
        <v>380</v>
      </c>
      <c r="E857">
        <f t="shared" si="177"/>
        <v>0.38</v>
      </c>
      <c r="F857">
        <v>0.13749</v>
      </c>
      <c r="G857">
        <f t="shared" si="175"/>
        <v>4.0000000000012248E-5</v>
      </c>
      <c r="H857">
        <f t="shared" si="176"/>
        <v>4.0000000000012248E-2</v>
      </c>
      <c r="I857" s="5">
        <f t="shared" si="179"/>
        <v>0.10526315789476907</v>
      </c>
    </row>
    <row r="858" spans="1:9">
      <c r="B858" t="s">
        <v>35</v>
      </c>
      <c r="C858" s="29">
        <v>0.13655999999999999</v>
      </c>
      <c r="D858">
        <v>360</v>
      </c>
      <c r="E858">
        <f t="shared" si="177"/>
        <v>0.36</v>
      </c>
      <c r="F858">
        <v>0.14074</v>
      </c>
      <c r="G858">
        <f t="shared" si="175"/>
        <v>4.180000000000017E-3</v>
      </c>
      <c r="H858">
        <f t="shared" si="176"/>
        <v>4.1800000000000175</v>
      </c>
      <c r="I858" s="5">
        <f t="shared" si="179"/>
        <v>11.61111111111116</v>
      </c>
    </row>
    <row r="859" spans="1:9">
      <c r="A859" s="44">
        <v>39600</v>
      </c>
      <c r="B859" s="16" t="s">
        <v>114</v>
      </c>
    </row>
    <row r="860" spans="1:9">
      <c r="A860" s="2" t="s">
        <v>19</v>
      </c>
      <c r="B860" s="2" t="s">
        <v>20</v>
      </c>
      <c r="C860" s="2" t="s">
        <v>30</v>
      </c>
      <c r="D860" s="2" t="s">
        <v>34</v>
      </c>
      <c r="E860" s="2" t="s">
        <v>36</v>
      </c>
      <c r="F860" s="2" t="s">
        <v>31</v>
      </c>
      <c r="G860" s="2" t="s">
        <v>44</v>
      </c>
      <c r="H860" s="2" t="s">
        <v>45</v>
      </c>
      <c r="I860" s="2" t="s">
        <v>33</v>
      </c>
    </row>
    <row r="861" spans="1:9">
      <c r="A861">
        <v>1</v>
      </c>
      <c r="B861" t="s">
        <v>3</v>
      </c>
      <c r="C861" s="29">
        <v>0.13525000000000001</v>
      </c>
      <c r="D861">
        <v>428</v>
      </c>
      <c r="E861">
        <f>D861/1000</f>
        <v>0.42799999999999999</v>
      </c>
      <c r="F861">
        <v>0.13808000000000001</v>
      </c>
      <c r="G861">
        <f t="shared" ref="G861:G876" si="180">F861-C861</f>
        <v>2.8299999999999992E-3</v>
      </c>
      <c r="H861">
        <f t="shared" ref="H861:H876" si="181">G861*1000</f>
        <v>2.8299999999999992</v>
      </c>
      <c r="I861" s="5">
        <f>H861/E861</f>
        <v>6.6121495327102782</v>
      </c>
    </row>
    <row r="862" spans="1:9">
      <c r="A862">
        <v>2</v>
      </c>
      <c r="B862" t="s">
        <v>4</v>
      </c>
      <c r="C862" s="29">
        <v>0.13139999999999999</v>
      </c>
      <c r="D862">
        <v>430</v>
      </c>
      <c r="E862">
        <f t="shared" ref="E862:E876" si="182">D862/1000</f>
        <v>0.43</v>
      </c>
      <c r="F862">
        <v>0.13506000000000001</v>
      </c>
      <c r="G862">
        <f t="shared" si="180"/>
        <v>3.6600000000000243E-3</v>
      </c>
      <c r="H862">
        <f t="shared" si="181"/>
        <v>3.6600000000000241</v>
      </c>
      <c r="I862" s="5">
        <f t="shared" ref="I862:I869" si="183">H862/E862</f>
        <v>8.5116279069768002</v>
      </c>
    </row>
    <row r="863" spans="1:9">
      <c r="A863">
        <v>3</v>
      </c>
      <c r="B863" t="s">
        <v>10</v>
      </c>
      <c r="C863" s="29">
        <v>0.13444</v>
      </c>
      <c r="D863">
        <v>318</v>
      </c>
      <c r="E863">
        <f t="shared" si="182"/>
        <v>0.318</v>
      </c>
      <c r="F863">
        <v>0.1411</v>
      </c>
      <c r="G863">
        <f t="shared" si="180"/>
        <v>6.6599999999999993E-3</v>
      </c>
      <c r="H863">
        <f t="shared" si="181"/>
        <v>6.6599999999999993</v>
      </c>
      <c r="I863" s="5">
        <f t="shared" si="183"/>
        <v>20.943396226415093</v>
      </c>
    </row>
    <row r="864" spans="1:9">
      <c r="A864">
        <v>4</v>
      </c>
      <c r="B864" t="s">
        <v>8</v>
      </c>
      <c r="C864" s="29">
        <v>0.13508000000000001</v>
      </c>
      <c r="D864">
        <v>408</v>
      </c>
      <c r="E864">
        <f t="shared" si="182"/>
        <v>0.40799999999999997</v>
      </c>
      <c r="F864">
        <v>0.13702</v>
      </c>
      <c r="G864">
        <f t="shared" si="180"/>
        <v>1.9399999999999973E-3</v>
      </c>
      <c r="H864">
        <f t="shared" si="181"/>
        <v>1.9399999999999973</v>
      </c>
      <c r="I864" s="5">
        <f t="shared" si="183"/>
        <v>4.7549019607843075</v>
      </c>
    </row>
    <row r="865" spans="1:9">
      <c r="A865">
        <v>5</v>
      </c>
      <c r="B865" t="s">
        <v>6</v>
      </c>
      <c r="C865" s="29">
        <v>0.13558000000000001</v>
      </c>
      <c r="D865">
        <v>446</v>
      </c>
      <c r="E865">
        <f t="shared" si="182"/>
        <v>0.44600000000000001</v>
      </c>
      <c r="F865">
        <v>0.14817</v>
      </c>
      <c r="G865">
        <f t="shared" si="180"/>
        <v>1.258999999999999E-2</v>
      </c>
      <c r="H865">
        <f t="shared" si="181"/>
        <v>12.589999999999989</v>
      </c>
      <c r="I865" s="5">
        <f t="shared" si="183"/>
        <v>28.228699551569481</v>
      </c>
    </row>
    <row r="866" spans="1:9">
      <c r="A866">
        <v>6</v>
      </c>
      <c r="B866" t="s">
        <v>21</v>
      </c>
      <c r="C866" s="29">
        <v>0.13286999999999999</v>
      </c>
      <c r="D866">
        <v>481</v>
      </c>
      <c r="E866">
        <f t="shared" si="182"/>
        <v>0.48099999999999998</v>
      </c>
      <c r="F866">
        <v>0.13808000000000001</v>
      </c>
      <c r="G866">
        <f t="shared" si="180"/>
        <v>5.2100000000000202E-3</v>
      </c>
      <c r="H866">
        <f t="shared" si="181"/>
        <v>5.2100000000000204</v>
      </c>
      <c r="I866" s="5">
        <f t="shared" si="183"/>
        <v>10.831600831600875</v>
      </c>
    </row>
    <row r="867" spans="1:9">
      <c r="A867">
        <v>7</v>
      </c>
      <c r="B867" t="s">
        <v>22</v>
      </c>
      <c r="C867" s="29">
        <v>0.13328999999999999</v>
      </c>
      <c r="D867">
        <v>443</v>
      </c>
      <c r="E867">
        <f t="shared" si="182"/>
        <v>0.443</v>
      </c>
      <c r="F867">
        <v>0.14188999999999999</v>
      </c>
      <c r="G867">
        <f t="shared" si="180"/>
        <v>8.5999999999999965E-3</v>
      </c>
      <c r="H867">
        <f t="shared" si="181"/>
        <v>8.5999999999999961</v>
      </c>
      <c r="I867" s="5">
        <f t="shared" si="183"/>
        <v>19.413092550790058</v>
      </c>
    </row>
    <row r="868" spans="1:9">
      <c r="A868">
        <v>8</v>
      </c>
      <c r="B868" t="s">
        <v>7</v>
      </c>
      <c r="C868" s="29">
        <v>0.13181000000000001</v>
      </c>
      <c r="D868">
        <v>427</v>
      </c>
      <c r="E868">
        <f t="shared" si="182"/>
        <v>0.42699999999999999</v>
      </c>
      <c r="F868">
        <v>0.13997999999999999</v>
      </c>
      <c r="G868">
        <f t="shared" si="180"/>
        <v>8.1699999999999828E-3</v>
      </c>
      <c r="H868">
        <f t="shared" si="181"/>
        <v>8.1699999999999822</v>
      </c>
      <c r="I868" s="5">
        <f t="shared" si="183"/>
        <v>19.133489461358273</v>
      </c>
    </row>
    <row r="869" spans="1:9">
      <c r="A869">
        <v>9</v>
      </c>
      <c r="B869" t="s">
        <v>9</v>
      </c>
      <c r="C869" s="29">
        <v>0.12870999999999999</v>
      </c>
      <c r="D869">
        <v>432</v>
      </c>
      <c r="E869">
        <f t="shared" si="182"/>
        <v>0.432</v>
      </c>
      <c r="F869">
        <v>0.13109999999999999</v>
      </c>
      <c r="G869">
        <f t="shared" si="180"/>
        <v>2.3900000000000032E-3</v>
      </c>
      <c r="H869">
        <f t="shared" si="181"/>
        <v>2.3900000000000032</v>
      </c>
      <c r="I869" s="5">
        <f t="shared" si="183"/>
        <v>5.5324074074074145</v>
      </c>
    </row>
    <row r="870" spans="1:9">
      <c r="A870">
        <v>10</v>
      </c>
      <c r="B870" t="s">
        <v>23</v>
      </c>
      <c r="C870" s="29">
        <v>0.1318</v>
      </c>
      <c r="D870">
        <v>218</v>
      </c>
      <c r="E870">
        <f t="shared" si="182"/>
        <v>0.218</v>
      </c>
      <c r="F870">
        <v>0.13963</v>
      </c>
      <c r="G870">
        <f t="shared" si="180"/>
        <v>7.8300000000000036E-3</v>
      </c>
      <c r="H870">
        <f t="shared" si="181"/>
        <v>7.8300000000000036</v>
      </c>
      <c r="I870" s="5">
        <f>H870/E870</f>
        <v>35.917431192660565</v>
      </c>
    </row>
    <row r="871" spans="1:9">
      <c r="A871">
        <v>12</v>
      </c>
      <c r="B871" t="s">
        <v>15</v>
      </c>
      <c r="C871" s="29">
        <v>0.13339000000000001</v>
      </c>
      <c r="D871">
        <v>387</v>
      </c>
      <c r="E871">
        <f t="shared" si="182"/>
        <v>0.38700000000000001</v>
      </c>
      <c r="F871">
        <v>0.13408</v>
      </c>
      <c r="G871">
        <f t="shared" si="180"/>
        <v>6.8999999999999617E-4</v>
      </c>
      <c r="H871">
        <f t="shared" si="181"/>
        <v>0.68999999999999617</v>
      </c>
      <c r="I871" s="5">
        <f t="shared" ref="I871:I876" si="184">H871/E871</f>
        <v>1.7829457364340986</v>
      </c>
    </row>
    <row r="872" spans="1:9">
      <c r="A872">
        <v>13</v>
      </c>
      <c r="B872" t="s">
        <v>16</v>
      </c>
      <c r="C872" s="29">
        <v>0.13482</v>
      </c>
      <c r="D872">
        <v>322</v>
      </c>
      <c r="E872">
        <f t="shared" si="182"/>
        <v>0.32200000000000001</v>
      </c>
      <c r="F872">
        <v>0.14001</v>
      </c>
      <c r="G872">
        <f t="shared" si="180"/>
        <v>5.1900000000000002E-3</v>
      </c>
      <c r="H872">
        <f t="shared" si="181"/>
        <v>5.19</v>
      </c>
      <c r="I872" s="5">
        <f t="shared" si="184"/>
        <v>16.118012422360248</v>
      </c>
    </row>
    <row r="873" spans="1:9">
      <c r="A873" s="1">
        <v>14</v>
      </c>
      <c r="B873" t="s">
        <v>17</v>
      </c>
      <c r="C873" s="29">
        <v>0.13521</v>
      </c>
      <c r="D873">
        <v>401</v>
      </c>
      <c r="E873">
        <f t="shared" si="182"/>
        <v>0.40100000000000002</v>
      </c>
      <c r="F873">
        <v>0.13805999999999999</v>
      </c>
      <c r="G873">
        <f t="shared" si="180"/>
        <v>2.8499999999999914E-3</v>
      </c>
      <c r="H873">
        <f t="shared" si="181"/>
        <v>2.8499999999999917</v>
      </c>
      <c r="I873" s="5">
        <f t="shared" si="184"/>
        <v>7.1072319201994798</v>
      </c>
    </row>
    <row r="874" spans="1:9">
      <c r="A874" s="1">
        <v>15</v>
      </c>
      <c r="B874" t="s">
        <v>18</v>
      </c>
      <c r="C874" s="29">
        <v>0.13547999999999999</v>
      </c>
      <c r="D874">
        <v>375</v>
      </c>
      <c r="E874">
        <f t="shared" si="182"/>
        <v>0.375</v>
      </c>
      <c r="F874">
        <v>0.13680999999999999</v>
      </c>
      <c r="G874">
        <f t="shared" si="180"/>
        <v>1.3299999999999979E-3</v>
      </c>
      <c r="H874">
        <f t="shared" si="181"/>
        <v>1.3299999999999979</v>
      </c>
      <c r="I874" s="5">
        <f t="shared" si="184"/>
        <v>3.5466666666666611</v>
      </c>
    </row>
    <row r="875" spans="1:9">
      <c r="B875" t="s">
        <v>87</v>
      </c>
      <c r="C875" s="29">
        <v>0.13533000000000001</v>
      </c>
      <c r="D875">
        <v>382</v>
      </c>
      <c r="E875">
        <f t="shared" si="182"/>
        <v>0.38200000000000001</v>
      </c>
      <c r="F875">
        <v>0.14008000000000001</v>
      </c>
      <c r="G875">
        <f t="shared" si="180"/>
        <v>4.7500000000000042E-3</v>
      </c>
      <c r="H875">
        <f t="shared" si="181"/>
        <v>4.7500000000000044</v>
      </c>
      <c r="I875" s="5">
        <f t="shared" si="184"/>
        <v>12.434554973822001</v>
      </c>
    </row>
    <row r="876" spans="1:9">
      <c r="B876" t="s">
        <v>35</v>
      </c>
      <c r="C876" s="29">
        <v>0.13217999999999999</v>
      </c>
      <c r="D876">
        <v>393</v>
      </c>
      <c r="E876">
        <f t="shared" si="182"/>
        <v>0.39300000000000002</v>
      </c>
      <c r="F876">
        <v>0.13333999999999999</v>
      </c>
      <c r="G876">
        <f t="shared" si="180"/>
        <v>1.1599999999999944E-3</v>
      </c>
      <c r="H876">
        <f t="shared" si="181"/>
        <v>1.1599999999999944</v>
      </c>
      <c r="I876" s="5">
        <f t="shared" si="184"/>
        <v>2.9516539440203418</v>
      </c>
    </row>
    <row r="877" spans="1:9">
      <c r="A877" s="44">
        <v>39630</v>
      </c>
      <c r="B877" s="16" t="s">
        <v>114</v>
      </c>
    </row>
    <row r="878" spans="1:9">
      <c r="A878" s="2" t="s">
        <v>19</v>
      </c>
      <c r="B878" s="2" t="s">
        <v>20</v>
      </c>
      <c r="C878" s="2" t="s">
        <v>30</v>
      </c>
      <c r="D878" s="2" t="s">
        <v>34</v>
      </c>
      <c r="E878" s="2" t="s">
        <v>36</v>
      </c>
      <c r="F878" s="2" t="s">
        <v>31</v>
      </c>
      <c r="G878" s="2" t="s">
        <v>44</v>
      </c>
      <c r="H878" s="2" t="s">
        <v>45</v>
      </c>
      <c r="I878" s="2" t="s">
        <v>33</v>
      </c>
    </row>
    <row r="879" spans="1:9">
      <c r="A879">
        <v>1</v>
      </c>
      <c r="B879" t="s">
        <v>3</v>
      </c>
      <c r="C879" s="45">
        <v>0.13084999999999999</v>
      </c>
      <c r="D879">
        <v>350</v>
      </c>
      <c r="E879">
        <f>D879/1000</f>
        <v>0.35</v>
      </c>
      <c r="F879">
        <v>0.13200999999999999</v>
      </c>
      <c r="G879">
        <f t="shared" ref="G879:G892" si="185">F879-C879</f>
        <v>1.1599999999999944E-3</v>
      </c>
      <c r="H879">
        <f t="shared" ref="H879:H892" si="186">G879*1000</f>
        <v>1.1599999999999944</v>
      </c>
      <c r="I879" s="5">
        <f>H879/E879</f>
        <v>3.3142857142856985</v>
      </c>
    </row>
    <row r="880" spans="1:9">
      <c r="A880">
        <v>2</v>
      </c>
      <c r="B880" t="s">
        <v>4</v>
      </c>
      <c r="C880" s="29">
        <v>0.12978000000000001</v>
      </c>
      <c r="D880">
        <v>361</v>
      </c>
      <c r="E880">
        <f t="shared" ref="E880:E892" si="187">D880/1000</f>
        <v>0.36099999999999999</v>
      </c>
      <c r="F880">
        <v>0.13108</v>
      </c>
      <c r="G880">
        <f t="shared" si="185"/>
        <v>1.2999999999999956E-3</v>
      </c>
      <c r="H880">
        <f t="shared" si="186"/>
        <v>1.2999999999999956</v>
      </c>
      <c r="I880" s="5">
        <f t="shared" ref="I880:I892" si="188">H880/E880</f>
        <v>3.6011080332409851</v>
      </c>
    </row>
    <row r="881" spans="1:9">
      <c r="A881">
        <v>3</v>
      </c>
      <c r="B881" t="s">
        <v>10</v>
      </c>
      <c r="C881" s="29">
        <v>0.12817999999999999</v>
      </c>
      <c r="D881">
        <v>328</v>
      </c>
      <c r="E881">
        <f t="shared" si="187"/>
        <v>0.32800000000000001</v>
      </c>
      <c r="F881">
        <v>0.12998999999999999</v>
      </c>
      <c r="G881">
        <f t="shared" si="185"/>
        <v>1.810000000000006E-3</v>
      </c>
      <c r="H881">
        <f t="shared" si="186"/>
        <v>1.810000000000006</v>
      </c>
      <c r="I881" s="5">
        <f t="shared" si="188"/>
        <v>5.5182926829268473</v>
      </c>
    </row>
    <row r="882" spans="1:9">
      <c r="A882">
        <v>4</v>
      </c>
      <c r="B882" t="s">
        <v>8</v>
      </c>
      <c r="C882" s="29">
        <v>0.13011</v>
      </c>
      <c r="D882">
        <v>319</v>
      </c>
      <c r="E882">
        <f t="shared" si="187"/>
        <v>0.31900000000000001</v>
      </c>
      <c r="F882">
        <v>0.13200000000000001</v>
      </c>
      <c r="G882">
        <f t="shared" si="185"/>
        <v>1.8900000000000028E-3</v>
      </c>
      <c r="H882">
        <f t="shared" si="186"/>
        <v>1.8900000000000028</v>
      </c>
      <c r="I882" s="5">
        <f t="shared" si="188"/>
        <v>5.9247648902821402</v>
      </c>
    </row>
    <row r="883" spans="1:9">
      <c r="A883">
        <v>5</v>
      </c>
      <c r="B883" t="s">
        <v>6</v>
      </c>
      <c r="C883" s="29">
        <v>0.13105</v>
      </c>
      <c r="D883">
        <v>351</v>
      </c>
      <c r="E883">
        <f t="shared" si="187"/>
        <v>0.35099999999999998</v>
      </c>
      <c r="F883">
        <v>0.13208</v>
      </c>
      <c r="G883">
        <f t="shared" si="185"/>
        <v>1.0300000000000031E-3</v>
      </c>
      <c r="H883">
        <f t="shared" si="186"/>
        <v>1.0300000000000031</v>
      </c>
      <c r="I883" s="5">
        <f t="shared" si="188"/>
        <v>2.9344729344729434</v>
      </c>
    </row>
    <row r="884" spans="1:9">
      <c r="A884">
        <v>6</v>
      </c>
      <c r="B884" t="s">
        <v>21</v>
      </c>
      <c r="C884" s="29">
        <v>0.13208</v>
      </c>
      <c r="D884">
        <v>391</v>
      </c>
      <c r="E884">
        <f t="shared" si="187"/>
        <v>0.39100000000000001</v>
      </c>
      <c r="F884">
        <v>0.13608999999999999</v>
      </c>
      <c r="G884">
        <f t="shared" si="185"/>
        <v>4.0099999999999858E-3</v>
      </c>
      <c r="H884">
        <f t="shared" si="186"/>
        <v>4.0099999999999856</v>
      </c>
      <c r="I884" s="5">
        <f t="shared" si="188"/>
        <v>10.255754475703288</v>
      </c>
    </row>
    <row r="885" spans="1:9">
      <c r="A885">
        <v>7</v>
      </c>
      <c r="B885" t="s">
        <v>22</v>
      </c>
      <c r="C885" s="29">
        <v>0.12998000000000001</v>
      </c>
      <c r="D885">
        <v>389</v>
      </c>
      <c r="E885">
        <f t="shared" si="187"/>
        <v>0.38900000000000001</v>
      </c>
      <c r="F885">
        <v>0.13417999999999999</v>
      </c>
      <c r="G885">
        <f t="shared" si="185"/>
        <v>4.1999999999999815E-3</v>
      </c>
      <c r="H885">
        <f t="shared" si="186"/>
        <v>4.1999999999999815</v>
      </c>
      <c r="I885" s="5">
        <f t="shared" si="188"/>
        <v>10.796915167095069</v>
      </c>
    </row>
    <row r="886" spans="1:9">
      <c r="A886">
        <v>8</v>
      </c>
      <c r="B886" t="s">
        <v>7</v>
      </c>
      <c r="C886" s="29">
        <v>0.13105</v>
      </c>
      <c r="D886">
        <v>332</v>
      </c>
      <c r="E886">
        <f t="shared" si="187"/>
        <v>0.33200000000000002</v>
      </c>
      <c r="F886">
        <v>0.13505</v>
      </c>
      <c r="G886">
        <f t="shared" si="185"/>
        <v>4.0000000000000036E-3</v>
      </c>
      <c r="H886">
        <f t="shared" si="186"/>
        <v>4.0000000000000036</v>
      </c>
      <c r="I886" s="5">
        <f t="shared" si="188"/>
        <v>12.048192771084347</v>
      </c>
    </row>
    <row r="887" spans="1:9">
      <c r="A887" s="1">
        <v>9</v>
      </c>
      <c r="B887" t="s">
        <v>9</v>
      </c>
      <c r="C887" s="29">
        <v>0.13008</v>
      </c>
      <c r="D887">
        <v>390</v>
      </c>
      <c r="E887">
        <f t="shared" si="187"/>
        <v>0.39</v>
      </c>
      <c r="F887">
        <v>0.13507</v>
      </c>
      <c r="G887">
        <f t="shared" si="185"/>
        <v>4.9899999999999944E-3</v>
      </c>
      <c r="H887">
        <f t="shared" si="186"/>
        <v>4.9899999999999949</v>
      </c>
      <c r="I887" s="5">
        <f t="shared" si="188"/>
        <v>12.794871794871781</v>
      </c>
    </row>
    <row r="888" spans="1:9">
      <c r="A888" s="1">
        <v>10</v>
      </c>
      <c r="B888" t="s">
        <v>23</v>
      </c>
      <c r="C888" s="29">
        <v>0.13009999999999999</v>
      </c>
      <c r="D888">
        <v>220</v>
      </c>
      <c r="E888">
        <f t="shared" si="187"/>
        <v>0.22</v>
      </c>
      <c r="F888">
        <v>0.13600999999999999</v>
      </c>
      <c r="G888">
        <f t="shared" si="185"/>
        <v>5.9099999999999986E-3</v>
      </c>
      <c r="H888">
        <f t="shared" si="186"/>
        <v>5.9099999999999984</v>
      </c>
      <c r="I888" s="5">
        <f t="shared" si="188"/>
        <v>26.863636363636356</v>
      </c>
    </row>
    <row r="889" spans="1:9">
      <c r="A889" s="1">
        <v>11</v>
      </c>
      <c r="B889" t="s">
        <v>14</v>
      </c>
      <c r="C889" s="29">
        <v>0.1318</v>
      </c>
      <c r="D889">
        <v>341</v>
      </c>
      <c r="E889">
        <f t="shared" si="187"/>
        <v>0.34100000000000003</v>
      </c>
      <c r="F889">
        <v>0.13381000000000001</v>
      </c>
      <c r="G889">
        <f t="shared" si="185"/>
        <v>2.0100000000000118E-3</v>
      </c>
      <c r="H889">
        <f t="shared" si="186"/>
        <v>2.0100000000000118</v>
      </c>
      <c r="I889" s="5">
        <f t="shared" si="188"/>
        <v>5.8944281524927025</v>
      </c>
    </row>
    <row r="890" spans="1:9">
      <c r="A890">
        <v>12</v>
      </c>
      <c r="B890" t="s">
        <v>15</v>
      </c>
      <c r="C890" s="29">
        <v>0.13200999999999999</v>
      </c>
      <c r="D890">
        <v>378</v>
      </c>
      <c r="E890">
        <f t="shared" si="187"/>
        <v>0.378</v>
      </c>
      <c r="F890">
        <v>0.13711999999999999</v>
      </c>
      <c r="G890">
        <f t="shared" si="185"/>
        <v>5.1100000000000034E-3</v>
      </c>
      <c r="H890">
        <f t="shared" si="186"/>
        <v>5.110000000000003</v>
      </c>
      <c r="I890" s="5">
        <f t="shared" si="188"/>
        <v>13.518518518518526</v>
      </c>
    </row>
    <row r="891" spans="1:9">
      <c r="B891" t="s">
        <v>87</v>
      </c>
      <c r="C891" s="29">
        <v>0.1328</v>
      </c>
      <c r="D891">
        <v>319</v>
      </c>
      <c r="E891">
        <f t="shared" si="187"/>
        <v>0.31900000000000001</v>
      </c>
      <c r="F891">
        <v>0.1389</v>
      </c>
      <c r="G891">
        <f t="shared" si="185"/>
        <v>6.0999999999999943E-3</v>
      </c>
      <c r="H891">
        <f t="shared" si="186"/>
        <v>6.0999999999999943</v>
      </c>
      <c r="I891" s="5">
        <f t="shared" si="188"/>
        <v>19.122257053291516</v>
      </c>
    </row>
    <row r="892" spans="1:9">
      <c r="B892" t="s">
        <v>35</v>
      </c>
      <c r="C892" s="29">
        <v>0.12887999999999999</v>
      </c>
      <c r="D892">
        <v>322</v>
      </c>
      <c r="E892">
        <f t="shared" si="187"/>
        <v>0.32200000000000001</v>
      </c>
      <c r="F892">
        <v>0.13002</v>
      </c>
      <c r="G892">
        <f t="shared" si="185"/>
        <v>1.1400000000000021E-3</v>
      </c>
      <c r="H892">
        <f t="shared" si="186"/>
        <v>1.1400000000000021</v>
      </c>
      <c r="I892" s="5">
        <f t="shared" si="188"/>
        <v>3.5403726708074599</v>
      </c>
    </row>
    <row r="893" spans="1:9">
      <c r="A893" s="44">
        <v>39661</v>
      </c>
      <c r="B893" s="16" t="s">
        <v>114</v>
      </c>
    </row>
    <row r="894" spans="1:9">
      <c r="A894" s="2" t="s">
        <v>19</v>
      </c>
      <c r="B894" s="2" t="s">
        <v>20</v>
      </c>
      <c r="C894" s="2" t="s">
        <v>30</v>
      </c>
      <c r="D894" s="2" t="s">
        <v>34</v>
      </c>
      <c r="E894" s="2" t="s">
        <v>36</v>
      </c>
      <c r="F894" s="2" t="s">
        <v>31</v>
      </c>
      <c r="G894" s="2" t="s">
        <v>44</v>
      </c>
      <c r="H894" s="2" t="s">
        <v>45</v>
      </c>
      <c r="I894" s="2" t="s">
        <v>33</v>
      </c>
    </row>
    <row r="895" spans="1:9">
      <c r="A895">
        <v>1</v>
      </c>
      <c r="B895" t="s">
        <v>3</v>
      </c>
      <c r="C895" s="45">
        <v>0.13214999999999999</v>
      </c>
      <c r="D895">
        <v>212</v>
      </c>
      <c r="E895">
        <f>D895/1000</f>
        <v>0.21199999999999999</v>
      </c>
      <c r="F895">
        <v>0.13299</v>
      </c>
      <c r="G895" s="29">
        <f>F895-C895</f>
        <v>8.4000000000000741E-4</v>
      </c>
      <c r="H895">
        <f>G895*1000</f>
        <v>0.84000000000000741</v>
      </c>
      <c r="I895" s="5">
        <f>H895/E895</f>
        <v>3.9622641509434313</v>
      </c>
    </row>
    <row r="896" spans="1:9">
      <c r="A896">
        <v>2</v>
      </c>
      <c r="B896" t="s">
        <v>4</v>
      </c>
      <c r="C896" s="29">
        <v>0.13039000000000001</v>
      </c>
      <c r="D896">
        <v>308</v>
      </c>
      <c r="E896">
        <f t="shared" ref="E896:E914" si="189">D896/1000</f>
        <v>0.308</v>
      </c>
      <c r="F896">
        <v>0.1391</v>
      </c>
      <c r="G896">
        <f t="shared" ref="G896:G908" si="190">F896-C896</f>
        <v>8.7099999999999955E-3</v>
      </c>
      <c r="H896">
        <f t="shared" ref="H896:H908" si="191">G896*1000</f>
        <v>8.7099999999999955</v>
      </c>
      <c r="I896" s="5">
        <f t="shared" ref="I896:I908" si="192">H896/E896</f>
        <v>28.279220779220765</v>
      </c>
    </row>
    <row r="897" spans="1:9">
      <c r="A897">
        <v>3</v>
      </c>
      <c r="B897" t="s">
        <v>10</v>
      </c>
      <c r="C897" s="29">
        <v>0.13041</v>
      </c>
      <c r="D897">
        <v>328</v>
      </c>
      <c r="E897">
        <f t="shared" si="189"/>
        <v>0.32800000000000001</v>
      </c>
      <c r="F897">
        <v>0.13442999999999999</v>
      </c>
      <c r="G897">
        <f t="shared" si="190"/>
        <v>4.0199999999999958E-3</v>
      </c>
      <c r="H897">
        <f t="shared" si="191"/>
        <v>4.019999999999996</v>
      </c>
      <c r="I897" s="5">
        <f t="shared" si="192"/>
        <v>12.256097560975597</v>
      </c>
    </row>
    <row r="898" spans="1:9">
      <c r="A898">
        <v>4</v>
      </c>
      <c r="B898" t="s">
        <v>8</v>
      </c>
      <c r="C898" s="45">
        <v>0.13558000000000001</v>
      </c>
      <c r="D898">
        <v>346</v>
      </c>
      <c r="E898">
        <f t="shared" si="189"/>
        <v>0.34599999999999997</v>
      </c>
      <c r="F898">
        <v>0.14027999999999999</v>
      </c>
      <c r="G898">
        <f t="shared" si="190"/>
        <v>4.699999999999982E-3</v>
      </c>
      <c r="H898">
        <f t="shared" si="191"/>
        <v>4.6999999999999815</v>
      </c>
      <c r="I898" s="5">
        <f t="shared" si="192"/>
        <v>13.583815028901682</v>
      </c>
    </row>
    <row r="899" spans="1:9">
      <c r="A899">
        <v>5</v>
      </c>
      <c r="B899" t="s">
        <v>6</v>
      </c>
      <c r="C899" s="29">
        <v>0.13200999999999999</v>
      </c>
      <c r="D899">
        <v>338</v>
      </c>
      <c r="E899">
        <f t="shared" si="189"/>
        <v>0.33800000000000002</v>
      </c>
      <c r="F899">
        <v>0.14088000000000001</v>
      </c>
      <c r="G899">
        <f t="shared" si="190"/>
        <v>8.8700000000000168E-3</v>
      </c>
      <c r="H899">
        <f t="shared" si="191"/>
        <v>8.870000000000017</v>
      </c>
      <c r="I899" s="5">
        <f t="shared" si="192"/>
        <v>26.242603550295907</v>
      </c>
    </row>
    <row r="900" spans="1:9">
      <c r="A900">
        <v>6</v>
      </c>
      <c r="B900" t="s">
        <v>21</v>
      </c>
      <c r="C900" s="29">
        <v>0.13600999999999999</v>
      </c>
      <c r="D900">
        <v>366</v>
      </c>
      <c r="E900">
        <f t="shared" si="189"/>
        <v>0.36599999999999999</v>
      </c>
      <c r="F900">
        <v>0.14111000000000001</v>
      </c>
      <c r="G900">
        <f t="shared" si="190"/>
        <v>5.1000000000000212E-3</v>
      </c>
      <c r="H900">
        <f t="shared" si="191"/>
        <v>5.100000000000021</v>
      </c>
      <c r="I900" s="5">
        <f t="shared" si="192"/>
        <v>13.934426229508254</v>
      </c>
    </row>
    <row r="901" spans="1:9">
      <c r="A901">
        <v>7</v>
      </c>
      <c r="B901" t="s">
        <v>22</v>
      </c>
      <c r="C901" s="29">
        <v>0.1308</v>
      </c>
      <c r="D901">
        <v>391</v>
      </c>
      <c r="E901">
        <f t="shared" si="189"/>
        <v>0.39100000000000001</v>
      </c>
      <c r="F901">
        <v>0.13208</v>
      </c>
      <c r="G901">
        <f t="shared" si="190"/>
        <v>1.2800000000000034E-3</v>
      </c>
      <c r="H901">
        <f t="shared" si="191"/>
        <v>1.2800000000000034</v>
      </c>
      <c r="I901" s="5">
        <f t="shared" si="192"/>
        <v>3.2736572890025659</v>
      </c>
    </row>
    <row r="902" spans="1:9">
      <c r="A902">
        <v>8</v>
      </c>
      <c r="B902" t="s">
        <v>7</v>
      </c>
      <c r="C902" s="29">
        <v>0.13111</v>
      </c>
      <c r="D902">
        <v>351</v>
      </c>
      <c r="E902">
        <f t="shared" si="189"/>
        <v>0.35099999999999998</v>
      </c>
      <c r="F902">
        <v>0.15121999999999999</v>
      </c>
      <c r="G902">
        <f t="shared" si="190"/>
        <v>2.0109999999999989E-2</v>
      </c>
      <c r="H902">
        <f t="shared" si="191"/>
        <v>20.109999999999989</v>
      </c>
      <c r="I902" s="5">
        <f t="shared" si="192"/>
        <v>57.293447293447265</v>
      </c>
    </row>
    <row r="903" spans="1:9">
      <c r="A903">
        <v>9</v>
      </c>
      <c r="B903" t="s">
        <v>9</v>
      </c>
      <c r="C903" s="29">
        <v>0.1298</v>
      </c>
      <c r="D903">
        <v>389</v>
      </c>
      <c r="E903">
        <f t="shared" si="189"/>
        <v>0.38900000000000001</v>
      </c>
      <c r="F903">
        <v>0.13345000000000001</v>
      </c>
      <c r="G903">
        <f t="shared" si="190"/>
        <v>3.6500000000000143E-3</v>
      </c>
      <c r="H903">
        <f t="shared" si="191"/>
        <v>3.6500000000000146</v>
      </c>
      <c r="I903" s="5">
        <f t="shared" si="192"/>
        <v>9.3830334190231728</v>
      </c>
    </row>
    <row r="904" spans="1:9">
      <c r="A904">
        <v>10</v>
      </c>
      <c r="B904" t="s">
        <v>23</v>
      </c>
      <c r="C904" s="29">
        <v>0.13547999999999999</v>
      </c>
      <c r="D904">
        <v>332</v>
      </c>
      <c r="E904">
        <f t="shared" si="189"/>
        <v>0.33200000000000002</v>
      </c>
      <c r="F904">
        <v>0.13966999999999999</v>
      </c>
      <c r="G904">
        <f t="shared" si="190"/>
        <v>4.1899999999999993E-3</v>
      </c>
      <c r="H904">
        <f t="shared" si="191"/>
        <v>4.1899999999999995</v>
      </c>
      <c r="I904" s="5">
        <f t="shared" si="192"/>
        <v>12.620481927710841</v>
      </c>
    </row>
    <row r="905" spans="1:9">
      <c r="A905" s="1">
        <v>11</v>
      </c>
      <c r="B905" t="s">
        <v>14</v>
      </c>
      <c r="C905" s="29">
        <v>0.13400999999999999</v>
      </c>
      <c r="D905">
        <v>392</v>
      </c>
      <c r="E905">
        <f t="shared" si="189"/>
        <v>0.39200000000000002</v>
      </c>
      <c r="F905">
        <v>0.14087</v>
      </c>
      <c r="G905">
        <f t="shared" si="190"/>
        <v>6.860000000000005E-3</v>
      </c>
      <c r="H905">
        <f t="shared" si="191"/>
        <v>6.8600000000000048</v>
      </c>
      <c r="I905" s="5">
        <f t="shared" si="192"/>
        <v>17.500000000000011</v>
      </c>
    </row>
    <row r="906" spans="1:9">
      <c r="A906">
        <v>12</v>
      </c>
      <c r="B906" t="s">
        <v>15</v>
      </c>
      <c r="C906" s="29">
        <v>0.13321</v>
      </c>
      <c r="D906">
        <v>387</v>
      </c>
      <c r="E906">
        <f t="shared" si="189"/>
        <v>0.38700000000000001</v>
      </c>
      <c r="F906">
        <v>0.13800999999999999</v>
      </c>
      <c r="G906">
        <f t="shared" si="190"/>
        <v>4.7999999999999987E-3</v>
      </c>
      <c r="H906">
        <f t="shared" si="191"/>
        <v>4.7999999999999989</v>
      </c>
      <c r="I906" s="5">
        <f t="shared" si="192"/>
        <v>12.403100775193796</v>
      </c>
    </row>
    <row r="907" spans="1:9">
      <c r="A907">
        <v>13</v>
      </c>
      <c r="B907" t="s">
        <v>16</v>
      </c>
      <c r="C907" s="29">
        <v>0.13224</v>
      </c>
      <c r="D907">
        <v>410</v>
      </c>
      <c r="E907">
        <f t="shared" si="189"/>
        <v>0.41</v>
      </c>
      <c r="F907">
        <v>0.13300999999999999</v>
      </c>
      <c r="G907">
        <f t="shared" si="190"/>
        <v>7.6999999999999291E-4</v>
      </c>
      <c r="H907">
        <f t="shared" si="191"/>
        <v>0.76999999999999291</v>
      </c>
      <c r="I907" s="5">
        <f t="shared" si="192"/>
        <v>1.8780487804877877</v>
      </c>
    </row>
    <row r="908" spans="1:9">
      <c r="A908" s="1">
        <v>14</v>
      </c>
      <c r="B908" t="s">
        <v>17</v>
      </c>
      <c r="C908" s="29">
        <v>0.13225999999999999</v>
      </c>
      <c r="D908">
        <v>380</v>
      </c>
      <c r="E908">
        <f t="shared" si="189"/>
        <v>0.38</v>
      </c>
      <c r="F908">
        <v>0.13805999999999999</v>
      </c>
      <c r="G908">
        <f t="shared" si="190"/>
        <v>5.7999999999999996E-3</v>
      </c>
      <c r="H908">
        <f t="shared" si="191"/>
        <v>5.8</v>
      </c>
      <c r="I908" s="5">
        <f t="shared" si="192"/>
        <v>15.263157894736841</v>
      </c>
    </row>
    <row r="909" spans="1:9">
      <c r="A909" s="1">
        <v>16</v>
      </c>
      <c r="B909" t="s">
        <v>109</v>
      </c>
      <c r="C909" s="29">
        <v>0.13522999999999999</v>
      </c>
      <c r="D909">
        <v>381</v>
      </c>
      <c r="E909">
        <f t="shared" si="189"/>
        <v>0.38100000000000001</v>
      </c>
      <c r="F909">
        <v>0.13608000000000001</v>
      </c>
      <c r="G909">
        <f t="shared" ref="G909:G914" si="193">F909-C909</f>
        <v>8.5000000000001741E-4</v>
      </c>
      <c r="H909">
        <f t="shared" ref="H909:H914" si="194">G909*1000</f>
        <v>0.85000000000001741</v>
      </c>
      <c r="I909" s="5">
        <f>H909/E909</f>
        <v>2.2309711286089695</v>
      </c>
    </row>
    <row r="910" spans="1:9">
      <c r="A910" s="1">
        <v>17</v>
      </c>
      <c r="B910" t="s">
        <v>113</v>
      </c>
      <c r="C910" s="29">
        <v>0.13228000000000001</v>
      </c>
      <c r="D910">
        <v>362</v>
      </c>
      <c r="E910">
        <f t="shared" si="189"/>
        <v>0.36199999999999999</v>
      </c>
      <c r="F910">
        <v>0.13444999999999999</v>
      </c>
      <c r="G910">
        <f t="shared" si="193"/>
        <v>2.1699999999999775E-3</v>
      </c>
      <c r="H910">
        <f t="shared" si="194"/>
        <v>2.1699999999999777</v>
      </c>
      <c r="I910" s="5">
        <f t="shared" ref="I910:I914" si="195">H910/E910</f>
        <v>5.9944751381214854</v>
      </c>
    </row>
    <row r="911" spans="1:9">
      <c r="A911" s="1">
        <v>18</v>
      </c>
      <c r="B911" t="s">
        <v>110</v>
      </c>
      <c r="C911" s="29">
        <v>0.13400999999999999</v>
      </c>
      <c r="D911">
        <v>367</v>
      </c>
      <c r="E911">
        <f t="shared" si="189"/>
        <v>0.36699999999999999</v>
      </c>
      <c r="F911">
        <v>0.13808999999999999</v>
      </c>
      <c r="G911">
        <f t="shared" si="193"/>
        <v>4.0800000000000003E-3</v>
      </c>
      <c r="H911">
        <f t="shared" si="194"/>
        <v>4.08</v>
      </c>
      <c r="I911" s="5">
        <f t="shared" si="195"/>
        <v>11.117166212534061</v>
      </c>
    </row>
    <row r="912" spans="1:9">
      <c r="A912" s="1">
        <v>19</v>
      </c>
      <c r="B912" t="s">
        <v>111</v>
      </c>
      <c r="C912" s="29">
        <v>0.13000999999999999</v>
      </c>
      <c r="D912">
        <v>382</v>
      </c>
      <c r="E912">
        <f t="shared" si="189"/>
        <v>0.38200000000000001</v>
      </c>
      <c r="F912">
        <v>0.13999</v>
      </c>
      <c r="G912">
        <f t="shared" si="193"/>
        <v>9.9800000000000166E-3</v>
      </c>
      <c r="H912">
        <f t="shared" si="194"/>
        <v>9.9800000000000164</v>
      </c>
      <c r="I912" s="5">
        <f t="shared" si="195"/>
        <v>26.125654450261823</v>
      </c>
    </row>
    <row r="913" spans="1:9">
      <c r="B913" t="s">
        <v>87</v>
      </c>
      <c r="C913" s="29">
        <v>0.13521</v>
      </c>
      <c r="D913">
        <v>399</v>
      </c>
      <c r="E913">
        <f t="shared" si="189"/>
        <v>0.39900000000000002</v>
      </c>
      <c r="F913">
        <v>0.14080000000000001</v>
      </c>
      <c r="G913">
        <f t="shared" si="193"/>
        <v>5.5900000000000116E-3</v>
      </c>
      <c r="H913">
        <f t="shared" si="194"/>
        <v>5.5900000000000114</v>
      </c>
      <c r="I913" s="5">
        <f t="shared" si="195"/>
        <v>14.01002506265667</v>
      </c>
    </row>
    <row r="914" spans="1:9">
      <c r="B914" t="s">
        <v>35</v>
      </c>
      <c r="C914" s="29">
        <v>0.13345000000000001</v>
      </c>
      <c r="D914">
        <v>322</v>
      </c>
      <c r="E914">
        <f t="shared" si="189"/>
        <v>0.32200000000000001</v>
      </c>
      <c r="F914">
        <v>0.13450999999999999</v>
      </c>
      <c r="G914">
        <f t="shared" si="193"/>
        <v>1.0599999999999776E-3</v>
      </c>
      <c r="H914">
        <f t="shared" si="194"/>
        <v>1.0599999999999776</v>
      </c>
      <c r="I914" s="5">
        <f t="shared" si="195"/>
        <v>3.2919254658384398</v>
      </c>
    </row>
    <row r="915" spans="1:9">
      <c r="A915" s="44">
        <v>39845</v>
      </c>
      <c r="B915" s="16" t="s">
        <v>114</v>
      </c>
    </row>
    <row r="916" spans="1:9">
      <c r="A916" s="2" t="s">
        <v>19</v>
      </c>
      <c r="B916" s="2" t="s">
        <v>20</v>
      </c>
      <c r="C916" s="2" t="s">
        <v>30</v>
      </c>
      <c r="D916" s="2" t="s">
        <v>34</v>
      </c>
      <c r="E916" s="2" t="s">
        <v>36</v>
      </c>
      <c r="F916" s="2" t="s">
        <v>31</v>
      </c>
      <c r="G916" s="2" t="s">
        <v>44</v>
      </c>
      <c r="H916" s="2" t="s">
        <v>45</v>
      </c>
      <c r="I916" s="2" t="s">
        <v>33</v>
      </c>
    </row>
    <row r="917" spans="1:9">
      <c r="A917">
        <v>1</v>
      </c>
      <c r="B917" t="s">
        <v>3</v>
      </c>
      <c r="C917" s="45">
        <v>0.14405999999999999</v>
      </c>
      <c r="D917">
        <v>394</v>
      </c>
      <c r="E917">
        <f>D917/1000</f>
        <v>0.39400000000000002</v>
      </c>
      <c r="F917">
        <v>0.14429</v>
      </c>
      <c r="G917" s="29">
        <f>F917-C917</f>
        <v>2.3000000000000798E-4</v>
      </c>
      <c r="H917">
        <f>G917*1000</f>
        <v>0.23000000000000798</v>
      </c>
      <c r="I917" s="5">
        <f>H917/E917</f>
        <v>0.58375634517768515</v>
      </c>
    </row>
    <row r="918" spans="1:9">
      <c r="A918">
        <v>2</v>
      </c>
      <c r="B918" t="s">
        <v>4</v>
      </c>
      <c r="C918" s="29">
        <v>0.14185</v>
      </c>
      <c r="D918">
        <v>350</v>
      </c>
      <c r="E918">
        <f t="shared" ref="E918:E957" si="196">D918/1000</f>
        <v>0.35</v>
      </c>
      <c r="F918">
        <v>0.14183999999999999</v>
      </c>
      <c r="G918">
        <f t="shared" ref="G918:G936" si="197">F918-C918</f>
        <v>-1.0000000000010001E-5</v>
      </c>
      <c r="H918">
        <f t="shared" ref="H918:H936" si="198">G918*1000</f>
        <v>-1.0000000000010001E-2</v>
      </c>
      <c r="I918" s="5">
        <f t="shared" ref="I918:I929" si="199">H918/E918</f>
        <v>-2.8571428571457148E-2</v>
      </c>
    </row>
    <row r="919" spans="1:9">
      <c r="A919">
        <v>3</v>
      </c>
      <c r="B919" t="s">
        <v>10</v>
      </c>
      <c r="C919" s="29">
        <v>0.14535999999999999</v>
      </c>
      <c r="D919">
        <v>343</v>
      </c>
      <c r="E919">
        <f t="shared" si="196"/>
        <v>0.34300000000000003</v>
      </c>
      <c r="F919">
        <v>0.14609</v>
      </c>
      <c r="G919">
        <f t="shared" si="197"/>
        <v>7.3000000000000842E-4</v>
      </c>
      <c r="H919">
        <f t="shared" si="198"/>
        <v>0.73000000000000842</v>
      </c>
      <c r="I919" s="5">
        <f t="shared" si="199"/>
        <v>2.1282798833819485</v>
      </c>
    </row>
    <row r="920" spans="1:9">
      <c r="A920">
        <v>4</v>
      </c>
      <c r="B920" t="s">
        <v>8</v>
      </c>
      <c r="C920" s="45">
        <v>0.14050000000000001</v>
      </c>
      <c r="D920">
        <v>418</v>
      </c>
      <c r="E920">
        <f t="shared" si="196"/>
        <v>0.41799999999999998</v>
      </c>
      <c r="F920">
        <v>0.14176</v>
      </c>
      <c r="G920">
        <f t="shared" si="197"/>
        <v>1.2599999999999834E-3</v>
      </c>
      <c r="H920">
        <f t="shared" si="198"/>
        <v>1.2599999999999834</v>
      </c>
      <c r="I920" s="5">
        <f t="shared" si="199"/>
        <v>3.0143540669856064</v>
      </c>
    </row>
    <row r="921" spans="1:9">
      <c r="A921">
        <v>5</v>
      </c>
      <c r="B921" t="s">
        <v>6</v>
      </c>
      <c r="C921" s="29">
        <v>0.13832</v>
      </c>
      <c r="D921">
        <v>330</v>
      </c>
      <c r="E921">
        <f t="shared" si="196"/>
        <v>0.33</v>
      </c>
      <c r="F921">
        <v>0.13864000000000001</v>
      </c>
      <c r="G921">
        <f t="shared" si="197"/>
        <v>3.2000000000001472E-4</v>
      </c>
      <c r="H921">
        <f t="shared" si="198"/>
        <v>0.32000000000001472</v>
      </c>
      <c r="I921" s="5">
        <f t="shared" si="199"/>
        <v>0.96969696969701424</v>
      </c>
    </row>
    <row r="922" spans="1:9">
      <c r="A922">
        <v>6</v>
      </c>
      <c r="B922" t="s">
        <v>21</v>
      </c>
      <c r="C922" s="29">
        <v>0.1416</v>
      </c>
      <c r="D922">
        <v>350</v>
      </c>
      <c r="E922">
        <f t="shared" si="196"/>
        <v>0.35</v>
      </c>
      <c r="F922">
        <v>0.14213000000000001</v>
      </c>
      <c r="G922">
        <f t="shared" si="197"/>
        <v>5.3000000000000269E-4</v>
      </c>
      <c r="H922">
        <f t="shared" si="198"/>
        <v>0.53000000000000269</v>
      </c>
      <c r="I922" s="5">
        <f t="shared" si="199"/>
        <v>1.514285714285722</v>
      </c>
    </row>
    <row r="923" spans="1:9">
      <c r="A923">
        <v>7</v>
      </c>
      <c r="B923" t="s">
        <v>22</v>
      </c>
      <c r="C923" s="29">
        <v>0.1401</v>
      </c>
      <c r="D923">
        <v>390</v>
      </c>
      <c r="E923">
        <f t="shared" si="196"/>
        <v>0.39</v>
      </c>
      <c r="F923">
        <v>0.14079</v>
      </c>
      <c r="G923">
        <f t="shared" si="197"/>
        <v>6.8999999999999617E-4</v>
      </c>
      <c r="H923">
        <f t="shared" si="198"/>
        <v>0.68999999999999617</v>
      </c>
      <c r="I923" s="5">
        <f t="shared" si="199"/>
        <v>1.7692307692307594</v>
      </c>
    </row>
    <row r="924" spans="1:9">
      <c r="A924">
        <v>8</v>
      </c>
      <c r="B924" t="s">
        <v>7</v>
      </c>
      <c r="C924" s="29">
        <v>0.14285</v>
      </c>
      <c r="D924">
        <v>390</v>
      </c>
      <c r="E924">
        <f t="shared" si="196"/>
        <v>0.39</v>
      </c>
      <c r="F924">
        <v>0.14451</v>
      </c>
      <c r="G924">
        <f t="shared" si="197"/>
        <v>1.6599999999999948E-3</v>
      </c>
      <c r="H924">
        <f t="shared" si="198"/>
        <v>1.6599999999999948</v>
      </c>
      <c r="I924" s="5">
        <f t="shared" si="199"/>
        <v>4.2564102564102431</v>
      </c>
    </row>
    <row r="925" spans="1:9">
      <c r="A925">
        <v>9</v>
      </c>
      <c r="B925" t="s">
        <v>9</v>
      </c>
      <c r="C925" s="29">
        <v>0.14298</v>
      </c>
      <c r="D925">
        <v>275</v>
      </c>
      <c r="E925">
        <f t="shared" si="196"/>
        <v>0.27500000000000002</v>
      </c>
      <c r="F925">
        <v>0.14571000000000001</v>
      </c>
      <c r="G925">
        <f t="shared" si="197"/>
        <v>2.7300000000000102E-3</v>
      </c>
      <c r="H925">
        <f t="shared" si="198"/>
        <v>2.7300000000000102</v>
      </c>
      <c r="I925" s="5">
        <f t="shared" si="199"/>
        <v>9.9272727272727632</v>
      </c>
    </row>
    <row r="926" spans="1:9">
      <c r="A926">
        <v>10</v>
      </c>
      <c r="B926" t="s">
        <v>23</v>
      </c>
      <c r="C926" s="29">
        <v>0.14230000000000001</v>
      </c>
      <c r="D926">
        <v>392</v>
      </c>
      <c r="E926">
        <f t="shared" si="196"/>
        <v>0.39200000000000002</v>
      </c>
      <c r="F926">
        <v>0.14402999999999999</v>
      </c>
      <c r="G926">
        <f t="shared" si="197"/>
        <v>1.7299999999999816E-3</v>
      </c>
      <c r="H926">
        <f t="shared" si="198"/>
        <v>1.7299999999999816</v>
      </c>
      <c r="I926" s="5">
        <f t="shared" si="199"/>
        <v>4.4132653061224021</v>
      </c>
    </row>
    <row r="927" spans="1:9">
      <c r="A927" s="1">
        <v>11</v>
      </c>
      <c r="B927" t="s">
        <v>14</v>
      </c>
      <c r="C927" s="29">
        <v>0.13824</v>
      </c>
      <c r="D927">
        <v>285</v>
      </c>
      <c r="E927">
        <f t="shared" si="196"/>
        <v>0.28499999999999998</v>
      </c>
      <c r="F927">
        <v>0.13821</v>
      </c>
      <c r="G927">
        <f t="shared" si="197"/>
        <v>-3.0000000000002247E-5</v>
      </c>
      <c r="H927">
        <f t="shared" si="198"/>
        <v>-3.0000000000002247E-2</v>
      </c>
      <c r="I927" s="5">
        <f t="shared" si="199"/>
        <v>-0.10526315789474473</v>
      </c>
    </row>
    <row r="928" spans="1:9">
      <c r="A928">
        <v>12</v>
      </c>
      <c r="B928" t="s">
        <v>15</v>
      </c>
      <c r="C928" s="29">
        <v>0.14011999999999999</v>
      </c>
      <c r="D928">
        <v>378</v>
      </c>
      <c r="E928">
        <f t="shared" si="196"/>
        <v>0.378</v>
      </c>
      <c r="F928">
        <v>0.14254</v>
      </c>
      <c r="G928">
        <f t="shared" si="197"/>
        <v>2.4200000000000055E-3</v>
      </c>
      <c r="H928">
        <f t="shared" si="198"/>
        <v>2.4200000000000053</v>
      </c>
      <c r="I928" s="5">
        <f t="shared" si="199"/>
        <v>6.4021164021164161</v>
      </c>
    </row>
    <row r="929" spans="1:9">
      <c r="A929">
        <v>13</v>
      </c>
      <c r="B929" t="s">
        <v>16</v>
      </c>
      <c r="C929" s="29">
        <v>0.14022000000000001</v>
      </c>
      <c r="D929">
        <v>490</v>
      </c>
      <c r="E929">
        <f t="shared" si="196"/>
        <v>0.49</v>
      </c>
      <c r="F929">
        <v>0.14072000000000001</v>
      </c>
      <c r="G929">
        <f t="shared" si="197"/>
        <v>5.0000000000000044E-4</v>
      </c>
      <c r="H929">
        <f t="shared" si="198"/>
        <v>0.50000000000000044</v>
      </c>
      <c r="I929" s="5">
        <f t="shared" si="199"/>
        <v>1.020408163265307</v>
      </c>
    </row>
    <row r="930" spans="1:9">
      <c r="A930" s="1">
        <v>16</v>
      </c>
      <c r="B930" t="s">
        <v>109</v>
      </c>
      <c r="C930" s="29">
        <v>0.1424</v>
      </c>
      <c r="D930">
        <v>390</v>
      </c>
      <c r="E930">
        <f t="shared" si="196"/>
        <v>0.39</v>
      </c>
      <c r="F930">
        <v>0.14312</v>
      </c>
      <c r="G930">
        <f t="shared" si="197"/>
        <v>7.1999999999999842E-4</v>
      </c>
      <c r="H930">
        <f t="shared" si="198"/>
        <v>0.71999999999999842</v>
      </c>
      <c r="I930" s="5">
        <f>H930/E930</f>
        <v>1.846153846153842</v>
      </c>
    </row>
    <row r="931" spans="1:9">
      <c r="A931" s="1">
        <v>17</v>
      </c>
      <c r="B931" t="s">
        <v>113</v>
      </c>
      <c r="C931" s="29">
        <v>0.13611999999999999</v>
      </c>
      <c r="D931">
        <v>360</v>
      </c>
      <c r="E931">
        <f t="shared" si="196"/>
        <v>0.36</v>
      </c>
      <c r="F931">
        <v>0.13816000000000001</v>
      </c>
      <c r="G931">
        <f t="shared" si="197"/>
        <v>2.040000000000014E-3</v>
      </c>
      <c r="H931">
        <f t="shared" si="198"/>
        <v>2.0400000000000142</v>
      </c>
      <c r="I931" s="5">
        <f t="shared" ref="I931:I936" si="200">H931/E931</f>
        <v>5.666666666666706</v>
      </c>
    </row>
    <row r="932" spans="1:9">
      <c r="A932" s="1">
        <v>18</v>
      </c>
      <c r="B932" t="s">
        <v>110</v>
      </c>
      <c r="C932" s="29">
        <v>0.14151</v>
      </c>
      <c r="D932">
        <v>330</v>
      </c>
      <c r="E932">
        <f t="shared" si="196"/>
        <v>0.33</v>
      </c>
      <c r="F932">
        <v>0.14299999999999999</v>
      </c>
      <c r="G932">
        <f t="shared" si="197"/>
        <v>1.4899999999999913E-3</v>
      </c>
      <c r="H932">
        <f t="shared" si="198"/>
        <v>1.4899999999999913</v>
      </c>
      <c r="I932" s="5">
        <f t="shared" si="200"/>
        <v>4.5151515151514889</v>
      </c>
    </row>
    <row r="933" spans="1:9">
      <c r="A933" s="1">
        <v>19</v>
      </c>
      <c r="B933" t="s">
        <v>111</v>
      </c>
      <c r="C933" s="29">
        <v>0.14302999999999999</v>
      </c>
      <c r="D933">
        <v>380</v>
      </c>
      <c r="E933">
        <f t="shared" si="196"/>
        <v>0.38</v>
      </c>
      <c r="F933">
        <v>0.14402999999999999</v>
      </c>
      <c r="G933">
        <f>F933-C933</f>
        <v>1.0000000000000009E-3</v>
      </c>
      <c r="H933">
        <f>G933*1000</f>
        <v>1.0000000000000009</v>
      </c>
      <c r="I933" s="5">
        <f>H933/E933</f>
        <v>2.6315789473684235</v>
      </c>
    </row>
    <row r="934" spans="1:9">
      <c r="A934" s="1">
        <v>20</v>
      </c>
      <c r="B934" t="s">
        <v>112</v>
      </c>
      <c r="C934" s="29">
        <v>0.1424</v>
      </c>
      <c r="D934">
        <v>310</v>
      </c>
      <c r="E934">
        <f t="shared" si="196"/>
        <v>0.31</v>
      </c>
      <c r="F934">
        <v>0.14338999999999999</v>
      </c>
      <c r="G934">
        <f>F934-C934</f>
        <v>9.8999999999999089E-4</v>
      </c>
      <c r="H934">
        <f>G934*1000</f>
        <v>0.98999999999999089</v>
      </c>
      <c r="I934" s="5">
        <f>H934/E934</f>
        <v>3.1935483870967447</v>
      </c>
    </row>
    <row r="935" spans="1:9">
      <c r="B935" t="s">
        <v>87</v>
      </c>
      <c r="C935" s="29">
        <v>0.14004</v>
      </c>
      <c r="D935">
        <v>380</v>
      </c>
      <c r="E935">
        <f t="shared" si="196"/>
        <v>0.38</v>
      </c>
      <c r="F935">
        <v>0.14318</v>
      </c>
      <c r="G935">
        <f t="shared" si="197"/>
        <v>3.1400000000000039E-3</v>
      </c>
      <c r="H935">
        <f t="shared" si="198"/>
        <v>3.1400000000000041</v>
      </c>
      <c r="I935" s="5">
        <f t="shared" si="200"/>
        <v>8.2631578947368531</v>
      </c>
    </row>
    <row r="936" spans="1:9">
      <c r="B936" t="s">
        <v>35</v>
      </c>
      <c r="C936" s="29">
        <v>0.14147999999999999</v>
      </c>
      <c r="D936">
        <v>250</v>
      </c>
      <c r="E936">
        <f t="shared" si="196"/>
        <v>0.25</v>
      </c>
      <c r="F936">
        <v>0.14022000000000001</v>
      </c>
      <c r="G936">
        <f t="shared" si="197"/>
        <v>-1.2599999999999834E-3</v>
      </c>
      <c r="H936">
        <f t="shared" si="198"/>
        <v>-1.2599999999999834</v>
      </c>
      <c r="I936" s="5">
        <f t="shared" si="200"/>
        <v>-5.0399999999999334</v>
      </c>
    </row>
    <row r="937" spans="1:9">
      <c r="A937" s="119">
        <v>39881</v>
      </c>
      <c r="B937" s="16" t="s">
        <v>114</v>
      </c>
      <c r="C937" s="29"/>
      <c r="I937" s="5"/>
    </row>
    <row r="938" spans="1:9">
      <c r="A938" s="2" t="s">
        <v>19</v>
      </c>
      <c r="B938" s="2" t="s">
        <v>20</v>
      </c>
      <c r="C938" s="2" t="s">
        <v>30</v>
      </c>
      <c r="D938" s="2" t="s">
        <v>34</v>
      </c>
      <c r="E938" s="2" t="s">
        <v>36</v>
      </c>
      <c r="F938" s="2" t="s">
        <v>31</v>
      </c>
      <c r="G938" s="2" t="s">
        <v>44</v>
      </c>
      <c r="H938" s="2" t="s">
        <v>45</v>
      </c>
      <c r="I938" s="2" t="s">
        <v>33</v>
      </c>
    </row>
    <row r="939" spans="1:9">
      <c r="A939">
        <v>1</v>
      </c>
      <c r="B939" t="s">
        <v>3</v>
      </c>
      <c r="C939" s="29">
        <v>0.13835</v>
      </c>
      <c r="D939">
        <v>312</v>
      </c>
      <c r="E939">
        <f t="shared" si="196"/>
        <v>0.312</v>
      </c>
      <c r="F939">
        <v>0.13836999999999999</v>
      </c>
      <c r="G939" s="29">
        <f>F939-C939</f>
        <v>1.9999999999992246E-5</v>
      </c>
      <c r="H939">
        <f>G939*1000</f>
        <v>1.9999999999992246E-2</v>
      </c>
      <c r="I939" s="5">
        <f>H939/E939</f>
        <v>6.4102564102539256E-2</v>
      </c>
    </row>
    <row r="940" spans="1:9">
      <c r="A940">
        <v>2</v>
      </c>
      <c r="B940" t="s">
        <v>4</v>
      </c>
      <c r="C940" s="29">
        <v>0.13693</v>
      </c>
      <c r="D940">
        <v>372</v>
      </c>
      <c r="E940">
        <f t="shared" si="196"/>
        <v>0.372</v>
      </c>
      <c r="F940">
        <v>0.13722999999999999</v>
      </c>
      <c r="G940">
        <f t="shared" ref="G940:G954" si="201">F940-C940</f>
        <v>2.9999999999999472E-4</v>
      </c>
      <c r="H940">
        <f t="shared" ref="H940:H954" si="202">G940*1000</f>
        <v>0.29999999999999472</v>
      </c>
      <c r="I940" s="5">
        <f t="shared" ref="I940:I951" si="203">H940/E940</f>
        <v>0.80645161290321166</v>
      </c>
    </row>
    <row r="941" spans="1:9">
      <c r="A941">
        <v>3</v>
      </c>
      <c r="B941" t="s">
        <v>10</v>
      </c>
      <c r="C941" s="29">
        <v>0.13800000000000001</v>
      </c>
      <c r="D941">
        <v>394</v>
      </c>
      <c r="E941">
        <f t="shared" si="196"/>
        <v>0.39400000000000002</v>
      </c>
      <c r="F941">
        <v>0.13982</v>
      </c>
      <c r="G941">
        <f t="shared" si="201"/>
        <v>1.8199999999999883E-3</v>
      </c>
      <c r="H941">
        <f t="shared" si="202"/>
        <v>1.8199999999999883</v>
      </c>
      <c r="I941" s="5">
        <f t="shared" si="203"/>
        <v>4.6192893401014929</v>
      </c>
    </row>
    <row r="942" spans="1:9">
      <c r="A942">
        <v>4</v>
      </c>
      <c r="B942" t="s">
        <v>8</v>
      </c>
      <c r="C942" s="29">
        <v>0.1381</v>
      </c>
      <c r="D942">
        <v>324</v>
      </c>
      <c r="E942">
        <f t="shared" si="196"/>
        <v>0.32400000000000001</v>
      </c>
      <c r="F942">
        <v>0.13852999999999999</v>
      </c>
      <c r="G942">
        <f t="shared" si="201"/>
        <v>4.2999999999998595E-4</v>
      </c>
      <c r="H942">
        <f t="shared" si="202"/>
        <v>0.42999999999998595</v>
      </c>
      <c r="I942" s="5">
        <f t="shared" si="203"/>
        <v>1.3271604938271171</v>
      </c>
    </row>
    <row r="943" spans="1:9">
      <c r="A943">
        <v>5</v>
      </c>
      <c r="B943" t="s">
        <v>6</v>
      </c>
      <c r="C943" s="29">
        <v>0.14007</v>
      </c>
      <c r="D943">
        <v>310</v>
      </c>
      <c r="E943">
        <f t="shared" si="196"/>
        <v>0.31</v>
      </c>
      <c r="F943">
        <v>0.14030999999999999</v>
      </c>
      <c r="G943">
        <f t="shared" si="201"/>
        <v>2.3999999999999022E-4</v>
      </c>
      <c r="H943">
        <f t="shared" si="202"/>
        <v>0.23999999999999022</v>
      </c>
      <c r="I943" s="5">
        <f t="shared" si="203"/>
        <v>0.77419354838706522</v>
      </c>
    </row>
    <row r="944" spans="1:9">
      <c r="A944">
        <v>6</v>
      </c>
      <c r="B944" t="s">
        <v>21</v>
      </c>
      <c r="C944" s="29">
        <v>0.14560000000000001</v>
      </c>
      <c r="D944">
        <v>300</v>
      </c>
      <c r="E944">
        <f t="shared" si="196"/>
        <v>0.3</v>
      </c>
      <c r="F944">
        <v>0.14574999999999999</v>
      </c>
      <c r="G944">
        <f t="shared" si="201"/>
        <v>1.4999999999998348E-4</v>
      </c>
      <c r="H944">
        <f t="shared" si="202"/>
        <v>0.14999999999998348</v>
      </c>
      <c r="I944" s="5">
        <f t="shared" si="203"/>
        <v>0.49999999999994493</v>
      </c>
    </row>
    <row r="945" spans="1:9">
      <c r="A945">
        <v>7</v>
      </c>
      <c r="B945" t="s">
        <v>22</v>
      </c>
      <c r="C945" s="29">
        <v>0.14155000000000001</v>
      </c>
      <c r="D945">
        <v>352</v>
      </c>
      <c r="E945">
        <f t="shared" si="196"/>
        <v>0.35199999999999998</v>
      </c>
      <c r="F945">
        <v>0.1399</v>
      </c>
      <c r="G945">
        <f t="shared" si="201"/>
        <v>-1.6500000000000126E-3</v>
      </c>
      <c r="H945">
        <f t="shared" si="202"/>
        <v>-1.6500000000000126</v>
      </c>
      <c r="I945" s="5">
        <f t="shared" si="203"/>
        <v>-4.6875000000000364</v>
      </c>
    </row>
    <row r="946" spans="1:9">
      <c r="A946">
        <v>8</v>
      </c>
      <c r="B946" t="s">
        <v>7</v>
      </c>
      <c r="C946" s="29">
        <v>0.13483999999999999</v>
      </c>
      <c r="D946">
        <v>358</v>
      </c>
      <c r="E946">
        <f t="shared" si="196"/>
        <v>0.35799999999999998</v>
      </c>
      <c r="F946">
        <v>0.14238000000000001</v>
      </c>
      <c r="G946">
        <f t="shared" si="201"/>
        <v>7.5400000000000189E-3</v>
      </c>
      <c r="H946">
        <f t="shared" si="202"/>
        <v>7.5400000000000187</v>
      </c>
      <c r="I946" s="5">
        <f t="shared" si="203"/>
        <v>21.061452513966533</v>
      </c>
    </row>
    <row r="947" spans="1:9">
      <c r="A947">
        <v>9</v>
      </c>
      <c r="B947" t="s">
        <v>9</v>
      </c>
      <c r="C947" s="29">
        <v>0.14237</v>
      </c>
      <c r="D947">
        <v>275</v>
      </c>
      <c r="E947">
        <f t="shared" si="196"/>
        <v>0.27500000000000002</v>
      </c>
      <c r="F947">
        <v>0.14710000000000001</v>
      </c>
      <c r="G947">
        <f t="shared" si="201"/>
        <v>4.730000000000012E-3</v>
      </c>
      <c r="H947">
        <f t="shared" si="202"/>
        <v>4.730000000000012</v>
      </c>
      <c r="I947" s="5">
        <f t="shared" si="203"/>
        <v>17.200000000000042</v>
      </c>
    </row>
    <row r="948" spans="1:9">
      <c r="A948">
        <v>10</v>
      </c>
      <c r="B948" t="s">
        <v>23</v>
      </c>
      <c r="C948" s="29">
        <v>0.14001</v>
      </c>
      <c r="D948">
        <v>370</v>
      </c>
      <c r="E948">
        <f t="shared" si="196"/>
        <v>0.37</v>
      </c>
      <c r="F948">
        <v>0.14091000000000001</v>
      </c>
      <c r="G948">
        <f t="shared" si="201"/>
        <v>9.000000000000119E-4</v>
      </c>
      <c r="H948">
        <f>G948*1000</f>
        <v>0.9000000000000119</v>
      </c>
      <c r="I948" s="5">
        <f t="shared" si="203"/>
        <v>2.4324324324324644</v>
      </c>
    </row>
    <row r="949" spans="1:9">
      <c r="A949" s="1">
        <v>11</v>
      </c>
      <c r="B949" t="s">
        <v>14</v>
      </c>
      <c r="C949" s="29">
        <v>0.14022999999999999</v>
      </c>
      <c r="D949">
        <v>325</v>
      </c>
      <c r="E949">
        <f t="shared" si="196"/>
        <v>0.32500000000000001</v>
      </c>
      <c r="F949">
        <v>0.14019000000000001</v>
      </c>
      <c r="G949">
        <f t="shared" si="201"/>
        <v>-3.9999999999984492E-5</v>
      </c>
      <c r="H949">
        <f t="shared" si="202"/>
        <v>-3.9999999999984492E-2</v>
      </c>
      <c r="I949" s="5">
        <f t="shared" si="203"/>
        <v>-0.12307692307687536</v>
      </c>
    </row>
    <row r="950" spans="1:9">
      <c r="A950">
        <v>12</v>
      </c>
      <c r="B950" t="s">
        <v>15</v>
      </c>
      <c r="C950" s="29">
        <v>0.13950000000000001</v>
      </c>
      <c r="D950">
        <v>310</v>
      </c>
      <c r="E950">
        <f t="shared" si="196"/>
        <v>0.31</v>
      </c>
      <c r="F950">
        <v>0.14396999999999999</v>
      </c>
      <c r="G950">
        <f t="shared" si="201"/>
        <v>4.469999999999974E-3</v>
      </c>
      <c r="H950">
        <f t="shared" si="202"/>
        <v>4.469999999999974</v>
      </c>
      <c r="I950" s="5">
        <f t="shared" si="203"/>
        <v>14.419354838709594</v>
      </c>
    </row>
    <row r="951" spans="1:9">
      <c r="A951">
        <v>13</v>
      </c>
      <c r="B951" t="s">
        <v>16</v>
      </c>
      <c r="C951" s="29">
        <v>0.14022000000000001</v>
      </c>
      <c r="D951">
        <v>310</v>
      </c>
      <c r="E951">
        <f t="shared" si="196"/>
        <v>0.31</v>
      </c>
      <c r="F951">
        <v>0.14043</v>
      </c>
      <c r="G951">
        <f t="shared" si="201"/>
        <v>2.0999999999998797E-4</v>
      </c>
      <c r="H951">
        <f t="shared" si="202"/>
        <v>0.20999999999998797</v>
      </c>
      <c r="I951" s="5">
        <f t="shared" si="203"/>
        <v>0.67741935483867088</v>
      </c>
    </row>
    <row r="952" spans="1:9">
      <c r="A952" s="1">
        <v>16</v>
      </c>
      <c r="B952" t="s">
        <v>109</v>
      </c>
      <c r="C952" s="29">
        <v>0.13800000000000001</v>
      </c>
      <c r="D952">
        <v>250</v>
      </c>
      <c r="E952">
        <f t="shared" si="196"/>
        <v>0.25</v>
      </c>
      <c r="F952">
        <v>0.13794999999999999</v>
      </c>
      <c r="G952">
        <f t="shared" si="201"/>
        <v>-5.0000000000022249E-5</v>
      </c>
      <c r="H952">
        <f t="shared" si="202"/>
        <v>-5.0000000000022249E-2</v>
      </c>
      <c r="I952" s="5">
        <f>H952/E952</f>
        <v>-0.200000000000089</v>
      </c>
    </row>
    <row r="953" spans="1:9">
      <c r="A953" s="1">
        <v>17</v>
      </c>
      <c r="B953" t="s">
        <v>113</v>
      </c>
      <c r="C953" s="29">
        <v>0.13985</v>
      </c>
      <c r="D953">
        <v>314</v>
      </c>
      <c r="E953">
        <f t="shared" si="196"/>
        <v>0.314</v>
      </c>
      <c r="F953">
        <v>0.14105000000000001</v>
      </c>
      <c r="G953">
        <f t="shared" si="201"/>
        <v>1.2000000000000066E-3</v>
      </c>
      <c r="H953">
        <f t="shared" si="202"/>
        <v>1.2000000000000066</v>
      </c>
      <c r="I953" s="5">
        <f t="shared" ref="I953:I954" si="204">H953/E953</f>
        <v>3.8216560509554349</v>
      </c>
    </row>
    <row r="954" spans="1:9">
      <c r="A954" s="1">
        <v>19</v>
      </c>
      <c r="B954" t="s">
        <v>111</v>
      </c>
      <c r="C954" s="29">
        <v>0.14410000000000001</v>
      </c>
      <c r="D954">
        <v>390</v>
      </c>
      <c r="E954">
        <f t="shared" si="196"/>
        <v>0.39</v>
      </c>
      <c r="F954">
        <v>0.14616000000000001</v>
      </c>
      <c r="G954">
        <f t="shared" si="201"/>
        <v>2.0600000000000063E-3</v>
      </c>
      <c r="H954">
        <f t="shared" si="202"/>
        <v>2.0600000000000063</v>
      </c>
      <c r="I954" s="5">
        <f t="shared" si="204"/>
        <v>5.2820512820512979</v>
      </c>
    </row>
    <row r="955" spans="1:9">
      <c r="A955" s="1">
        <v>20</v>
      </c>
      <c r="B955" t="s">
        <v>112</v>
      </c>
      <c r="C955" s="29">
        <v>0.13922000000000001</v>
      </c>
      <c r="D955">
        <v>420</v>
      </c>
      <c r="E955">
        <f t="shared" si="196"/>
        <v>0.42</v>
      </c>
      <c r="F955">
        <v>0.14066999999999999</v>
      </c>
      <c r="G955">
        <f>F955-C955</f>
        <v>1.4499999999999791E-3</v>
      </c>
      <c r="H955">
        <f>G955*1000</f>
        <v>1.4499999999999791</v>
      </c>
      <c r="I955" s="5">
        <f>H955/E955</f>
        <v>3.4523809523809028</v>
      </c>
    </row>
    <row r="956" spans="1:9">
      <c r="B956" t="s">
        <v>87</v>
      </c>
      <c r="C956" s="29">
        <v>0.14188000000000001</v>
      </c>
      <c r="D956">
        <v>275</v>
      </c>
      <c r="E956">
        <f t="shared" si="196"/>
        <v>0.27500000000000002</v>
      </c>
      <c r="F956">
        <v>0.14218</v>
      </c>
      <c r="G956">
        <f>F956-C956</f>
        <v>2.9999999999999472E-4</v>
      </c>
      <c r="H956">
        <f>G956*1000</f>
        <v>0.29999999999999472</v>
      </c>
      <c r="I956" s="5">
        <f>H956/E956</f>
        <v>1.0909090909090715</v>
      </c>
    </row>
    <row r="957" spans="1:9">
      <c r="B957" t="s">
        <v>35</v>
      </c>
      <c r="C957" s="29">
        <v>0.13877</v>
      </c>
      <c r="D957">
        <v>300</v>
      </c>
      <c r="E957">
        <f t="shared" si="196"/>
        <v>0.3</v>
      </c>
      <c r="F957">
        <v>0.13880999999999999</v>
      </c>
      <c r="G957">
        <f t="shared" ref="G957:G994" si="205">F957-C957</f>
        <v>3.9999999999984492E-5</v>
      </c>
      <c r="H957">
        <f t="shared" ref="H957" si="206">G957*1000</f>
        <v>3.9999999999984492E-2</v>
      </c>
      <c r="I957" s="5">
        <f t="shared" ref="I957:I994" si="207">H957/E957</f>
        <v>0.13333333333328165</v>
      </c>
    </row>
    <row r="958" spans="1:9">
      <c r="A958" s="119">
        <v>39912</v>
      </c>
      <c r="B958" s="16" t="s">
        <v>129</v>
      </c>
      <c r="C958" s="29"/>
      <c r="I958" s="5"/>
    </row>
    <row r="959" spans="1:9">
      <c r="A959" s="2" t="s">
        <v>19</v>
      </c>
      <c r="B959" s="2" t="s">
        <v>20</v>
      </c>
      <c r="C959" s="2" t="s">
        <v>30</v>
      </c>
      <c r="D959" s="2" t="s">
        <v>34</v>
      </c>
      <c r="E959" s="2" t="s">
        <v>36</v>
      </c>
      <c r="F959" s="2" t="s">
        <v>31</v>
      </c>
      <c r="G959" s="2" t="s">
        <v>44</v>
      </c>
      <c r="H959" s="2" t="s">
        <v>45</v>
      </c>
      <c r="I959" s="2" t="s">
        <v>33</v>
      </c>
    </row>
    <row r="960" spans="1:9">
      <c r="A960" s="34">
        <v>1</v>
      </c>
      <c r="B960" s="27" t="s">
        <v>3</v>
      </c>
      <c r="C960" s="66">
        <v>0.12933</v>
      </c>
      <c r="D960">
        <v>375</v>
      </c>
      <c r="E960">
        <f>D960/1000</f>
        <v>0.375</v>
      </c>
      <c r="F960">
        <v>0.12963</v>
      </c>
      <c r="G960">
        <f>F960-C960</f>
        <v>2.9999999999999472E-4</v>
      </c>
      <c r="H960">
        <f>G960*1000</f>
        <v>0.29999999999999472</v>
      </c>
      <c r="I960" s="5">
        <f>H960/E960</f>
        <v>0.79999999999998594</v>
      </c>
    </row>
    <row r="961" spans="1:9">
      <c r="A961" s="34">
        <v>2</v>
      </c>
      <c r="B961" s="16" t="s">
        <v>4</v>
      </c>
      <c r="C961" s="66">
        <v>0.12917999999999999</v>
      </c>
      <c r="D961">
        <v>410</v>
      </c>
      <c r="E961">
        <f t="shared" ref="E961:E980" si="208">D961/1000</f>
        <v>0.41</v>
      </c>
      <c r="F961">
        <v>0.12903999999999999</v>
      </c>
      <c r="G961">
        <f t="shared" si="205"/>
        <v>-1.4000000000000123E-4</v>
      </c>
      <c r="H961">
        <f t="shared" ref="H961:H994" si="209">G961*1000</f>
        <v>-0.14000000000000123</v>
      </c>
      <c r="I961" s="5">
        <f t="shared" si="207"/>
        <v>-0.34146341463414936</v>
      </c>
    </row>
    <row r="962" spans="1:9">
      <c r="A962" s="34">
        <v>3</v>
      </c>
      <c r="B962" s="16" t="s">
        <v>10</v>
      </c>
      <c r="C962" s="66">
        <v>0.12859000000000001</v>
      </c>
      <c r="D962">
        <v>450</v>
      </c>
      <c r="E962">
        <f t="shared" si="208"/>
        <v>0.45</v>
      </c>
      <c r="F962">
        <v>0.12889</v>
      </c>
      <c r="G962">
        <f t="shared" si="205"/>
        <v>2.9999999999999472E-4</v>
      </c>
      <c r="H962">
        <f t="shared" si="209"/>
        <v>0.29999999999999472</v>
      </c>
      <c r="I962" s="5">
        <f t="shared" si="207"/>
        <v>0.66666666666665486</v>
      </c>
    </row>
    <row r="963" spans="1:9">
      <c r="A963" s="34">
        <v>4</v>
      </c>
      <c r="B963" s="16" t="s">
        <v>8</v>
      </c>
      <c r="C963" s="66">
        <v>0.12909000000000001</v>
      </c>
      <c r="D963">
        <v>320</v>
      </c>
      <c r="E963">
        <f t="shared" si="208"/>
        <v>0.32</v>
      </c>
      <c r="F963">
        <v>0.12939999999999999</v>
      </c>
      <c r="G963">
        <f t="shared" si="205"/>
        <v>3.0999999999997696E-4</v>
      </c>
      <c r="H963">
        <f t="shared" si="209"/>
        <v>0.30999999999997696</v>
      </c>
      <c r="I963" s="5">
        <f t="shared" si="207"/>
        <v>0.96874999999992795</v>
      </c>
    </row>
    <row r="964" spans="1:9">
      <c r="A964" s="34">
        <v>5</v>
      </c>
      <c r="B964" s="16" t="s">
        <v>6</v>
      </c>
      <c r="C964" s="66">
        <v>0.12875</v>
      </c>
      <c r="D964">
        <v>290</v>
      </c>
      <c r="E964">
        <f t="shared" si="208"/>
        <v>0.28999999999999998</v>
      </c>
      <c r="F964">
        <v>0.12864999999999999</v>
      </c>
      <c r="G964">
        <f t="shared" si="205"/>
        <v>-1.0000000000001674E-4</v>
      </c>
      <c r="H964">
        <f t="shared" si="209"/>
        <v>-0.10000000000001674</v>
      </c>
      <c r="I964" s="5">
        <f t="shared" si="207"/>
        <v>-0.34482758620695431</v>
      </c>
    </row>
    <row r="965" spans="1:9">
      <c r="A965" s="34">
        <v>6</v>
      </c>
      <c r="B965" s="16" t="s">
        <v>21</v>
      </c>
      <c r="C965" s="66">
        <v>0.12964000000000001</v>
      </c>
      <c r="D965">
        <v>460</v>
      </c>
      <c r="E965">
        <f t="shared" si="208"/>
        <v>0.46</v>
      </c>
      <c r="F965">
        <v>0.13095000000000001</v>
      </c>
      <c r="G965">
        <f t="shared" si="205"/>
        <v>1.3100000000000056E-3</v>
      </c>
      <c r="H965">
        <f t="shared" si="209"/>
        <v>1.3100000000000056</v>
      </c>
      <c r="I965" s="5">
        <f t="shared" si="207"/>
        <v>2.8478260869565339</v>
      </c>
    </row>
    <row r="966" spans="1:9">
      <c r="A966" s="34">
        <v>7</v>
      </c>
      <c r="B966" s="16" t="s">
        <v>22</v>
      </c>
      <c r="C966" s="66">
        <v>0.12956999999999999</v>
      </c>
      <c r="D966">
        <v>290</v>
      </c>
      <c r="E966">
        <f t="shared" si="208"/>
        <v>0.28999999999999998</v>
      </c>
      <c r="F966">
        <v>0.12964999999999999</v>
      </c>
      <c r="G966">
        <f t="shared" si="205"/>
        <v>7.999999999999674E-5</v>
      </c>
      <c r="H966">
        <f t="shared" si="209"/>
        <v>7.999999999999674E-2</v>
      </c>
      <c r="I966" s="5">
        <f t="shared" si="207"/>
        <v>0.27586206896550602</v>
      </c>
    </row>
    <row r="967" spans="1:9">
      <c r="A967" s="34">
        <v>8</v>
      </c>
      <c r="B967" s="16" t="s">
        <v>7</v>
      </c>
      <c r="C967" s="66">
        <v>0.12873999999999999</v>
      </c>
      <c r="D967">
        <v>260</v>
      </c>
      <c r="E967">
        <f t="shared" si="208"/>
        <v>0.26</v>
      </c>
      <c r="F967">
        <v>0.13134000000000001</v>
      </c>
      <c r="G967">
        <f t="shared" si="205"/>
        <v>2.600000000000019E-3</v>
      </c>
      <c r="H967">
        <f t="shared" si="209"/>
        <v>2.6000000000000192</v>
      </c>
      <c r="I967" s="5">
        <f t="shared" si="207"/>
        <v>10.000000000000073</v>
      </c>
    </row>
    <row r="968" spans="1:9">
      <c r="A968" s="34">
        <v>9</v>
      </c>
      <c r="B968" s="16" t="s">
        <v>9</v>
      </c>
      <c r="C968" s="66">
        <v>0.12759999999999999</v>
      </c>
      <c r="D968">
        <v>380</v>
      </c>
      <c r="E968">
        <f t="shared" si="208"/>
        <v>0.38</v>
      </c>
      <c r="F968">
        <v>0.13067000000000001</v>
      </c>
      <c r="G968">
        <f t="shared" si="205"/>
        <v>3.0700000000000172E-3</v>
      </c>
      <c r="H968">
        <f t="shared" si="209"/>
        <v>3.0700000000000172</v>
      </c>
      <c r="I968" s="5">
        <f t="shared" si="207"/>
        <v>8.0789473684210975</v>
      </c>
    </row>
    <row r="969" spans="1:9">
      <c r="A969" s="34">
        <v>10</v>
      </c>
      <c r="B969" s="16" t="s">
        <v>23</v>
      </c>
      <c r="C969" s="66">
        <v>0.12975999999999999</v>
      </c>
      <c r="D969">
        <v>250</v>
      </c>
      <c r="E969">
        <f t="shared" si="208"/>
        <v>0.25</v>
      </c>
      <c r="F969">
        <v>0.13097</v>
      </c>
      <c r="G969">
        <f t="shared" si="205"/>
        <v>1.2100000000000166E-3</v>
      </c>
      <c r="H969">
        <f t="shared" si="209"/>
        <v>1.2100000000000166</v>
      </c>
      <c r="I969" s="5">
        <f t="shared" si="207"/>
        <v>4.8400000000000665</v>
      </c>
    </row>
    <row r="970" spans="1:9">
      <c r="A970" s="1">
        <v>11</v>
      </c>
      <c r="B970" t="s">
        <v>14</v>
      </c>
      <c r="C970" s="66">
        <v>0.12966</v>
      </c>
      <c r="D970">
        <v>325</v>
      </c>
      <c r="E970">
        <f t="shared" si="208"/>
        <v>0.32500000000000001</v>
      </c>
      <c r="F970">
        <v>0.13189999999999999</v>
      </c>
      <c r="G970">
        <f t="shared" si="205"/>
        <v>2.239999999999992E-3</v>
      </c>
      <c r="H970">
        <f t="shared" si="209"/>
        <v>2.2399999999999922</v>
      </c>
      <c r="I970" s="5">
        <f t="shared" si="207"/>
        <v>6.8923076923076678</v>
      </c>
    </row>
    <row r="971" spans="1:9">
      <c r="A971" s="34">
        <v>12</v>
      </c>
      <c r="B971" s="16" t="s">
        <v>15</v>
      </c>
      <c r="C971" s="66">
        <v>0.12856000000000001</v>
      </c>
      <c r="D971">
        <v>358</v>
      </c>
      <c r="E971">
        <f t="shared" si="208"/>
        <v>0.35799999999999998</v>
      </c>
      <c r="F971">
        <v>0.13172</v>
      </c>
      <c r="G971">
        <f t="shared" si="205"/>
        <v>3.1599999999999961E-3</v>
      </c>
      <c r="H971">
        <f t="shared" si="209"/>
        <v>3.1599999999999961</v>
      </c>
      <c r="I971" s="5">
        <f t="shared" si="207"/>
        <v>8.8268156424580901</v>
      </c>
    </row>
    <row r="972" spans="1:9">
      <c r="A972" s="1">
        <v>13</v>
      </c>
      <c r="B972" t="s">
        <v>16</v>
      </c>
      <c r="C972" s="66">
        <v>0.12851000000000001</v>
      </c>
      <c r="D972">
        <v>205</v>
      </c>
      <c r="E972">
        <f t="shared" si="208"/>
        <v>0.20499999999999999</v>
      </c>
      <c r="F972">
        <v>0.129</v>
      </c>
      <c r="G972">
        <f t="shared" si="205"/>
        <v>4.8999999999999044E-4</v>
      </c>
      <c r="H972">
        <f t="shared" si="209"/>
        <v>0.48999999999999044</v>
      </c>
      <c r="I972" s="5">
        <f t="shared" si="207"/>
        <v>2.3902439024389781</v>
      </c>
    </row>
    <row r="973" spans="1:9">
      <c r="A973" s="1">
        <v>15</v>
      </c>
      <c r="B973" t="s">
        <v>18</v>
      </c>
      <c r="C973" s="66">
        <v>0.12912000000000001</v>
      </c>
      <c r="D973">
        <v>250</v>
      </c>
      <c r="E973">
        <f t="shared" si="208"/>
        <v>0.25</v>
      </c>
      <c r="F973">
        <v>0.13450000000000001</v>
      </c>
      <c r="G973">
        <f t="shared" si="205"/>
        <v>5.3799999999999959E-3</v>
      </c>
      <c r="H973">
        <f t="shared" si="209"/>
        <v>5.3799999999999955</v>
      </c>
      <c r="I973" s="5">
        <f t="shared" si="207"/>
        <v>21.519999999999982</v>
      </c>
    </row>
    <row r="974" spans="1:9">
      <c r="A974" s="1">
        <v>16</v>
      </c>
      <c r="B974" t="s">
        <v>109</v>
      </c>
      <c r="C974" s="66">
        <v>0.12912000000000001</v>
      </c>
      <c r="D974">
        <v>388</v>
      </c>
      <c r="E974">
        <f t="shared" si="208"/>
        <v>0.38800000000000001</v>
      </c>
      <c r="F974">
        <v>0.13275000000000001</v>
      </c>
      <c r="G974">
        <f t="shared" si="205"/>
        <v>3.6299999999999943E-3</v>
      </c>
      <c r="H974">
        <f t="shared" si="209"/>
        <v>3.6299999999999946</v>
      </c>
      <c r="I974" s="5">
        <f t="shared" si="207"/>
        <v>9.3556701030927698</v>
      </c>
    </row>
    <row r="975" spans="1:9">
      <c r="A975" s="1">
        <v>17</v>
      </c>
      <c r="B975" t="s">
        <v>125</v>
      </c>
      <c r="C975" s="66">
        <v>0.1295</v>
      </c>
      <c r="D975">
        <v>370</v>
      </c>
      <c r="E975">
        <f t="shared" si="208"/>
        <v>0.37</v>
      </c>
      <c r="F975">
        <v>0.1308</v>
      </c>
      <c r="G975">
        <f t="shared" si="205"/>
        <v>1.2999999999999956E-3</v>
      </c>
      <c r="H975">
        <f t="shared" si="209"/>
        <v>1.2999999999999956</v>
      </c>
      <c r="I975" s="5">
        <f t="shared" si="207"/>
        <v>3.5135135135135016</v>
      </c>
    </row>
    <row r="976" spans="1:9">
      <c r="A976" s="1">
        <v>18</v>
      </c>
      <c r="B976" t="s">
        <v>123</v>
      </c>
      <c r="C976" s="66">
        <v>0.12839</v>
      </c>
      <c r="D976">
        <v>320</v>
      </c>
      <c r="E976">
        <f t="shared" si="208"/>
        <v>0.32</v>
      </c>
      <c r="F976">
        <v>0.12884000000000001</v>
      </c>
      <c r="G976">
        <f t="shared" si="205"/>
        <v>4.5000000000000595E-4</v>
      </c>
      <c r="H976">
        <f t="shared" si="209"/>
        <v>0.45000000000000595</v>
      </c>
      <c r="I976" s="5">
        <f t="shared" si="207"/>
        <v>1.4062500000000187</v>
      </c>
    </row>
    <row r="977" spans="1:9">
      <c r="A977" s="1">
        <v>19</v>
      </c>
      <c r="B977" t="s">
        <v>111</v>
      </c>
      <c r="C977" s="66">
        <v>0.12926000000000001</v>
      </c>
      <c r="I977" s="5"/>
    </row>
    <row r="978" spans="1:9">
      <c r="A978" s="1">
        <v>20</v>
      </c>
      <c r="B978" t="s">
        <v>124</v>
      </c>
      <c r="C978" s="66">
        <v>0.12917000000000001</v>
      </c>
      <c r="D978">
        <v>281</v>
      </c>
      <c r="E978">
        <f t="shared" si="208"/>
        <v>0.28100000000000003</v>
      </c>
      <c r="F978">
        <v>0.13161999999999999</v>
      </c>
      <c r="G978">
        <f t="shared" si="205"/>
        <v>2.44999999999998E-3</v>
      </c>
      <c r="H978">
        <f t="shared" si="209"/>
        <v>2.4499999999999797</v>
      </c>
      <c r="I978" s="5">
        <f>H978/E978</f>
        <v>8.7188612099643397</v>
      </c>
    </row>
    <row r="979" spans="1:9">
      <c r="A979" s="34" t="s">
        <v>87</v>
      </c>
      <c r="B979" s="16"/>
      <c r="C979" s="66">
        <v>0.12998000000000001</v>
      </c>
      <c r="D979">
        <v>331</v>
      </c>
      <c r="E979">
        <f t="shared" si="208"/>
        <v>0.33100000000000002</v>
      </c>
      <c r="F979">
        <v>0.13017999999999999</v>
      </c>
      <c r="G979">
        <f t="shared" si="205"/>
        <v>1.9999999999997797E-4</v>
      </c>
      <c r="H979">
        <f t="shared" si="209"/>
        <v>0.19999999999997797</v>
      </c>
      <c r="I979" s="5">
        <f t="shared" si="207"/>
        <v>0.60422960725068875</v>
      </c>
    </row>
    <row r="980" spans="1:9">
      <c r="A980" s="34" t="s">
        <v>59</v>
      </c>
      <c r="B980" s="16"/>
      <c r="C980" s="66">
        <v>0.12864</v>
      </c>
      <c r="D980">
        <v>330</v>
      </c>
      <c r="E980">
        <f t="shared" si="208"/>
        <v>0.33</v>
      </c>
      <c r="F980">
        <v>0.12845999999999999</v>
      </c>
      <c r="G980">
        <f t="shared" si="205"/>
        <v>-1.8000000000001348E-4</v>
      </c>
      <c r="H980">
        <f t="shared" si="209"/>
        <v>-0.18000000000001348</v>
      </c>
      <c r="I980" s="5">
        <f t="shared" si="207"/>
        <v>-0.54545454545458627</v>
      </c>
    </row>
    <row r="981" spans="1:9">
      <c r="A981" s="120">
        <v>39942</v>
      </c>
      <c r="B981" s="16"/>
      <c r="C981" s="66"/>
      <c r="I981" s="5"/>
    </row>
    <row r="982" spans="1:9">
      <c r="A982" s="2" t="s">
        <v>19</v>
      </c>
      <c r="B982" s="2" t="s">
        <v>20</v>
      </c>
      <c r="C982" s="2" t="s">
        <v>30</v>
      </c>
      <c r="D982" s="2" t="s">
        <v>34</v>
      </c>
      <c r="E982" s="2" t="s">
        <v>36</v>
      </c>
      <c r="F982" s="2" t="s">
        <v>31</v>
      </c>
      <c r="G982" s="2" t="s">
        <v>44</v>
      </c>
      <c r="H982" s="2" t="s">
        <v>45</v>
      </c>
      <c r="I982" s="2" t="s">
        <v>33</v>
      </c>
    </row>
    <row r="983" spans="1:9">
      <c r="A983" s="34">
        <v>1</v>
      </c>
      <c r="B983" s="27" t="s">
        <v>3</v>
      </c>
      <c r="C983">
        <v>0.13003999999999999</v>
      </c>
      <c r="D983">
        <v>380</v>
      </c>
      <c r="E983">
        <f t="shared" ref="E983:E994" si="210">D983/1000</f>
        <v>0.38</v>
      </c>
      <c r="F983">
        <v>0.13205</v>
      </c>
      <c r="G983">
        <f t="shared" si="205"/>
        <v>2.0100000000000118E-3</v>
      </c>
      <c r="H983">
        <f t="shared" si="209"/>
        <v>2.0100000000000118</v>
      </c>
      <c r="I983" s="5">
        <f t="shared" si="207"/>
        <v>5.2894736842105576</v>
      </c>
    </row>
    <row r="984" spans="1:9">
      <c r="A984" s="34">
        <v>2</v>
      </c>
      <c r="B984" s="16" t="s">
        <v>4</v>
      </c>
      <c r="C984">
        <v>0.1283</v>
      </c>
      <c r="D984">
        <v>340</v>
      </c>
      <c r="E984">
        <f t="shared" si="210"/>
        <v>0.34</v>
      </c>
      <c r="F984">
        <v>0.12931000000000001</v>
      </c>
      <c r="G984">
        <f t="shared" si="205"/>
        <v>1.0100000000000109E-3</v>
      </c>
      <c r="H984">
        <f t="shared" si="209"/>
        <v>1.0100000000000109</v>
      </c>
      <c r="I984" s="5">
        <f t="shared" si="207"/>
        <v>2.9705882352941493</v>
      </c>
    </row>
    <row r="985" spans="1:9">
      <c r="A985" s="34">
        <v>3</v>
      </c>
      <c r="B985" s="16" t="s">
        <v>10</v>
      </c>
      <c r="C985">
        <v>0.12928000000000001</v>
      </c>
      <c r="D985">
        <v>420</v>
      </c>
      <c r="E985">
        <f t="shared" si="210"/>
        <v>0.42</v>
      </c>
      <c r="F985">
        <v>0.13075000000000001</v>
      </c>
      <c r="G985">
        <f t="shared" si="205"/>
        <v>1.4699999999999991E-3</v>
      </c>
      <c r="H985">
        <f t="shared" si="209"/>
        <v>1.4699999999999991</v>
      </c>
      <c r="I985" s="5">
        <f t="shared" si="207"/>
        <v>3.4999999999999978</v>
      </c>
    </row>
    <row r="986" spans="1:9">
      <c r="A986" s="34">
        <v>4</v>
      </c>
      <c r="B986" s="16" t="s">
        <v>8</v>
      </c>
      <c r="C986">
        <v>0.13053999999999999</v>
      </c>
      <c r="D986">
        <v>450</v>
      </c>
      <c r="E986">
        <f t="shared" si="210"/>
        <v>0.45</v>
      </c>
      <c r="F986">
        <v>0.13205</v>
      </c>
      <c r="G986">
        <f t="shared" si="205"/>
        <v>1.5100000000000113E-3</v>
      </c>
      <c r="H986">
        <f t="shared" si="209"/>
        <v>1.5100000000000113</v>
      </c>
      <c r="I986" s="5">
        <f t="shared" si="207"/>
        <v>3.3555555555555805</v>
      </c>
    </row>
    <row r="987" spans="1:9">
      <c r="A987" s="34">
        <v>5</v>
      </c>
      <c r="B987" s="16" t="s">
        <v>6</v>
      </c>
      <c r="C987">
        <v>0.12862000000000001</v>
      </c>
      <c r="D987">
        <v>370</v>
      </c>
      <c r="E987">
        <f t="shared" si="210"/>
        <v>0.37</v>
      </c>
      <c r="F987">
        <v>0.12962000000000001</v>
      </c>
      <c r="G987">
        <f t="shared" si="205"/>
        <v>1.0000000000000009E-3</v>
      </c>
      <c r="H987">
        <f t="shared" si="209"/>
        <v>1.0000000000000009</v>
      </c>
      <c r="I987" s="5">
        <f t="shared" si="207"/>
        <v>2.7027027027027053</v>
      </c>
    </row>
    <row r="988" spans="1:9">
      <c r="A988" s="34">
        <v>6</v>
      </c>
      <c r="B988" s="16" t="s">
        <v>21</v>
      </c>
      <c r="C988">
        <v>0.12972</v>
      </c>
      <c r="D988">
        <v>430</v>
      </c>
      <c r="E988">
        <f t="shared" si="210"/>
        <v>0.43</v>
      </c>
      <c r="F988">
        <v>0.13317000000000001</v>
      </c>
      <c r="G988">
        <f t="shared" si="205"/>
        <v>3.4500000000000086E-3</v>
      </c>
      <c r="H988">
        <f t="shared" si="209"/>
        <v>3.4500000000000086</v>
      </c>
      <c r="I988" s="5">
        <f t="shared" si="207"/>
        <v>8.023255813953508</v>
      </c>
    </row>
    <row r="989" spans="1:9">
      <c r="A989" s="34">
        <v>7</v>
      </c>
      <c r="B989" s="16" t="s">
        <v>22</v>
      </c>
      <c r="C989">
        <v>0.13039999999999999</v>
      </c>
      <c r="D989">
        <v>370</v>
      </c>
      <c r="E989">
        <f t="shared" si="210"/>
        <v>0.37</v>
      </c>
      <c r="F989">
        <v>0.13003000000000001</v>
      </c>
      <c r="G989">
        <f t="shared" si="205"/>
        <v>-3.6999999999998145E-4</v>
      </c>
      <c r="H989">
        <f t="shared" si="209"/>
        <v>-0.36999999999998145</v>
      </c>
      <c r="I989" s="5">
        <f t="shared" si="207"/>
        <v>-0.99999999999994993</v>
      </c>
    </row>
    <row r="990" spans="1:9">
      <c r="A990" s="34">
        <v>8</v>
      </c>
      <c r="B990" s="16" t="s">
        <v>7</v>
      </c>
      <c r="C990">
        <v>0.12909999999999999</v>
      </c>
      <c r="D990">
        <v>350</v>
      </c>
      <c r="E990">
        <f t="shared" si="210"/>
        <v>0.35</v>
      </c>
      <c r="F990">
        <v>0.13558999999999999</v>
      </c>
      <c r="G990">
        <f t="shared" si="205"/>
        <v>6.4899999999999958E-3</v>
      </c>
      <c r="H990">
        <f t="shared" si="209"/>
        <v>6.4899999999999958</v>
      </c>
      <c r="I990" s="5">
        <f t="shared" si="207"/>
        <v>18.54285714285713</v>
      </c>
    </row>
    <row r="991" spans="1:9">
      <c r="A991" s="1">
        <v>19</v>
      </c>
      <c r="B991" t="s">
        <v>111</v>
      </c>
      <c r="C991">
        <v>0.12852</v>
      </c>
      <c r="D991">
        <v>340</v>
      </c>
      <c r="E991">
        <f t="shared" si="210"/>
        <v>0.34</v>
      </c>
      <c r="F991">
        <v>0.13436000000000001</v>
      </c>
      <c r="G991">
        <f t="shared" si="205"/>
        <v>5.8400000000000118E-3</v>
      </c>
      <c r="H991">
        <f t="shared" si="209"/>
        <v>5.8400000000000123</v>
      </c>
      <c r="I991" s="5">
        <f t="shared" si="207"/>
        <v>17.176470588235329</v>
      </c>
    </row>
    <row r="992" spans="1:9">
      <c r="A992" s="1">
        <v>20</v>
      </c>
      <c r="B992" t="s">
        <v>124</v>
      </c>
      <c r="C992">
        <v>0.13063</v>
      </c>
      <c r="D992">
        <v>350</v>
      </c>
      <c r="E992">
        <f t="shared" si="210"/>
        <v>0.35</v>
      </c>
      <c r="F992">
        <v>0.13213</v>
      </c>
      <c r="G992">
        <f t="shared" si="205"/>
        <v>1.5000000000000013E-3</v>
      </c>
      <c r="H992">
        <f t="shared" si="209"/>
        <v>1.5000000000000013</v>
      </c>
      <c r="I992" s="5">
        <f t="shared" si="207"/>
        <v>4.28571428571429</v>
      </c>
    </row>
    <row r="993" spans="1:9">
      <c r="A993" s="34" t="s">
        <v>87</v>
      </c>
      <c r="B993" s="16"/>
      <c r="C993">
        <v>0.13070000000000001</v>
      </c>
      <c r="D993">
        <v>320</v>
      </c>
      <c r="E993">
        <f t="shared" si="210"/>
        <v>0.32</v>
      </c>
      <c r="F993">
        <v>0.13181000000000001</v>
      </c>
      <c r="G993">
        <f t="shared" si="205"/>
        <v>1.1099999999999999E-3</v>
      </c>
      <c r="H993">
        <f t="shared" si="209"/>
        <v>1.1099999999999999</v>
      </c>
      <c r="I993" s="5">
        <f t="shared" si="207"/>
        <v>3.4687499999999996</v>
      </c>
    </row>
    <row r="994" spans="1:9">
      <c r="A994" s="34" t="s">
        <v>59</v>
      </c>
      <c r="B994" s="16"/>
      <c r="C994">
        <v>0.13098000000000001</v>
      </c>
      <c r="D994">
        <v>360</v>
      </c>
      <c r="E994">
        <f t="shared" si="210"/>
        <v>0.36</v>
      </c>
      <c r="F994">
        <v>0.12989000000000001</v>
      </c>
      <c r="G994">
        <f t="shared" si="205"/>
        <v>-1.0900000000000076E-3</v>
      </c>
      <c r="H994">
        <f t="shared" si="209"/>
        <v>-1.0900000000000076</v>
      </c>
      <c r="I994" s="5">
        <f t="shared" si="207"/>
        <v>-3.027777777777799</v>
      </c>
    </row>
    <row r="995" spans="1:9">
      <c r="A995" s="119">
        <v>39973</v>
      </c>
    </row>
    <row r="996" spans="1:9">
      <c r="A996" s="2" t="s">
        <v>19</v>
      </c>
      <c r="B996" s="2" t="s">
        <v>20</v>
      </c>
      <c r="C996" s="2" t="s">
        <v>30</v>
      </c>
      <c r="D996" s="2" t="s">
        <v>34</v>
      </c>
      <c r="E996" s="2" t="s">
        <v>36</v>
      </c>
      <c r="F996" s="2" t="s">
        <v>31</v>
      </c>
      <c r="G996" s="2" t="s">
        <v>44</v>
      </c>
      <c r="H996" s="2" t="s">
        <v>45</v>
      </c>
      <c r="I996" s="2" t="s">
        <v>33</v>
      </c>
    </row>
    <row r="997" spans="1:9">
      <c r="A997" s="34">
        <v>1</v>
      </c>
      <c r="B997" s="27" t="s">
        <v>3</v>
      </c>
      <c r="C997" s="66">
        <v>0.12964000000000001</v>
      </c>
      <c r="D997">
        <v>235</v>
      </c>
      <c r="E997">
        <f>D997/1000</f>
        <v>0.23499999999999999</v>
      </c>
      <c r="F997">
        <v>0.13020999999999999</v>
      </c>
      <c r="G997">
        <f>F997-C997</f>
        <v>5.6999999999998718E-4</v>
      </c>
      <c r="H997">
        <f>G997*1000</f>
        <v>0.56999999999998718</v>
      </c>
      <c r="I997" s="5">
        <f>H997/E997</f>
        <v>2.4255319148935626</v>
      </c>
    </row>
    <row r="998" spans="1:9">
      <c r="A998" s="34">
        <v>2</v>
      </c>
      <c r="B998" s="16" t="s">
        <v>4</v>
      </c>
      <c r="C998" s="66">
        <v>0.13100000000000001</v>
      </c>
      <c r="D998">
        <v>180</v>
      </c>
      <c r="E998">
        <f t="shared" ref="E998:E1013" si="211">D998/1000</f>
        <v>0.18</v>
      </c>
      <c r="F998">
        <v>0.13145999999999999</v>
      </c>
      <c r="G998">
        <f t="shared" ref="G998:G1013" si="212">F998-C998</f>
        <v>4.599999999999882E-4</v>
      </c>
      <c r="H998">
        <f t="shared" ref="H998:H1013" si="213">G998*1000</f>
        <v>0.4599999999999882</v>
      </c>
      <c r="I998" s="5">
        <f t="shared" ref="I998:I1013" si="214">H998/E998</f>
        <v>2.5555555555554901</v>
      </c>
    </row>
    <row r="999" spans="1:9">
      <c r="A999" s="34">
        <v>3</v>
      </c>
      <c r="B999" s="16" t="s">
        <v>10</v>
      </c>
      <c r="C999" s="66">
        <v>0.13120000000000001</v>
      </c>
      <c r="D999">
        <v>255</v>
      </c>
      <c r="E999">
        <f t="shared" si="211"/>
        <v>0.255</v>
      </c>
      <c r="F999">
        <v>0.1328</v>
      </c>
      <c r="G999">
        <f t="shared" si="212"/>
        <v>1.5999999999999903E-3</v>
      </c>
      <c r="H999">
        <f t="shared" si="213"/>
        <v>1.5999999999999903</v>
      </c>
      <c r="I999" s="5">
        <f t="shared" si="214"/>
        <v>6.2745098039215303</v>
      </c>
    </row>
    <row r="1000" spans="1:9">
      <c r="A1000" s="34">
        <v>4</v>
      </c>
      <c r="B1000" s="16" t="s">
        <v>8</v>
      </c>
      <c r="C1000" s="66">
        <v>0.13092000000000001</v>
      </c>
      <c r="D1000">
        <v>260</v>
      </c>
      <c r="E1000">
        <f t="shared" si="211"/>
        <v>0.26</v>
      </c>
      <c r="F1000">
        <v>0.13153999999999999</v>
      </c>
      <c r="G1000">
        <f t="shared" si="212"/>
        <v>6.1999999999998168E-4</v>
      </c>
      <c r="H1000">
        <f t="shared" si="213"/>
        <v>0.61999999999998168</v>
      </c>
      <c r="I1000" s="5">
        <f t="shared" si="214"/>
        <v>2.384615384615314</v>
      </c>
    </row>
    <row r="1001" spans="1:9">
      <c r="A1001" s="34">
        <v>5</v>
      </c>
      <c r="B1001" s="16" t="s">
        <v>6</v>
      </c>
      <c r="C1001" s="66">
        <v>0.13039000000000001</v>
      </c>
      <c r="D1001">
        <v>200</v>
      </c>
      <c r="E1001">
        <f t="shared" si="211"/>
        <v>0.2</v>
      </c>
      <c r="F1001">
        <v>0.13159000000000001</v>
      </c>
      <c r="G1001">
        <f t="shared" si="212"/>
        <v>1.2000000000000066E-3</v>
      </c>
      <c r="H1001">
        <f t="shared" si="213"/>
        <v>1.2000000000000066</v>
      </c>
      <c r="I1001" s="5">
        <f t="shared" si="214"/>
        <v>6.0000000000000329</v>
      </c>
    </row>
    <row r="1002" spans="1:9">
      <c r="A1002" s="34">
        <v>6</v>
      </c>
      <c r="B1002" s="16" t="s">
        <v>21</v>
      </c>
      <c r="C1002" s="66">
        <v>0.12992000000000001</v>
      </c>
      <c r="D1002">
        <v>180</v>
      </c>
      <c r="E1002">
        <f t="shared" si="211"/>
        <v>0.18</v>
      </c>
      <c r="F1002">
        <v>0.1326</v>
      </c>
      <c r="G1002">
        <f t="shared" si="212"/>
        <v>2.6799999999999879E-3</v>
      </c>
      <c r="H1002">
        <f t="shared" si="213"/>
        <v>2.6799999999999882</v>
      </c>
      <c r="I1002" s="5">
        <f t="shared" si="214"/>
        <v>14.888888888888824</v>
      </c>
    </row>
    <row r="1003" spans="1:9">
      <c r="A1003" s="34">
        <v>7</v>
      </c>
      <c r="B1003" s="16" t="s">
        <v>22</v>
      </c>
      <c r="C1003" s="66">
        <v>0.12970000000000001</v>
      </c>
      <c r="D1003">
        <v>230</v>
      </c>
      <c r="E1003">
        <f t="shared" si="211"/>
        <v>0.23</v>
      </c>
      <c r="F1003">
        <v>0.13249</v>
      </c>
      <c r="G1003">
        <f t="shared" si="212"/>
        <v>2.7899999999999869E-3</v>
      </c>
      <c r="H1003">
        <f t="shared" si="213"/>
        <v>2.7899999999999867</v>
      </c>
      <c r="I1003" s="5">
        <f t="shared" si="214"/>
        <v>12.130434782608637</v>
      </c>
    </row>
    <row r="1004" spans="1:9">
      <c r="A1004" s="34">
        <v>8</v>
      </c>
      <c r="B1004" s="16" t="s">
        <v>7</v>
      </c>
      <c r="C1004" s="66">
        <v>0.13052</v>
      </c>
      <c r="D1004">
        <v>270</v>
      </c>
      <c r="E1004">
        <f t="shared" si="211"/>
        <v>0.27</v>
      </c>
      <c r="F1004">
        <v>0.13216</v>
      </c>
      <c r="G1004">
        <f t="shared" si="212"/>
        <v>1.6400000000000026E-3</v>
      </c>
      <c r="H1004">
        <f t="shared" si="213"/>
        <v>1.6400000000000026</v>
      </c>
      <c r="I1004" s="5">
        <f t="shared" si="214"/>
        <v>6.0740740740740833</v>
      </c>
    </row>
    <row r="1005" spans="1:9">
      <c r="A1005" s="34">
        <v>9</v>
      </c>
      <c r="B1005" s="16" t="s">
        <v>9</v>
      </c>
      <c r="C1005" s="66">
        <v>0.13117000000000001</v>
      </c>
      <c r="D1005">
        <v>240</v>
      </c>
      <c r="E1005">
        <f t="shared" si="211"/>
        <v>0.24</v>
      </c>
      <c r="F1005">
        <v>0.13383999999999999</v>
      </c>
      <c r="G1005">
        <f t="shared" si="212"/>
        <v>2.6699999999999779E-3</v>
      </c>
      <c r="H1005">
        <f t="shared" si="213"/>
        <v>2.6699999999999777</v>
      </c>
      <c r="I1005" s="5">
        <f t="shared" si="214"/>
        <v>11.124999999999908</v>
      </c>
    </row>
    <row r="1006" spans="1:9">
      <c r="A1006" s="34">
        <v>10</v>
      </c>
      <c r="B1006" s="16" t="s">
        <v>23</v>
      </c>
      <c r="C1006" s="66">
        <v>0.12969</v>
      </c>
      <c r="D1006">
        <v>240</v>
      </c>
      <c r="E1006">
        <f t="shared" si="211"/>
        <v>0.24</v>
      </c>
      <c r="F1006">
        <v>0.13099</v>
      </c>
      <c r="G1006">
        <f t="shared" si="212"/>
        <v>1.2999999999999956E-3</v>
      </c>
      <c r="H1006">
        <f t="shared" si="213"/>
        <v>1.2999999999999956</v>
      </c>
      <c r="I1006" s="5">
        <f t="shared" si="214"/>
        <v>5.4166666666666483</v>
      </c>
    </row>
    <row r="1007" spans="1:9">
      <c r="A1007" s="1">
        <v>11</v>
      </c>
      <c r="B1007" t="s">
        <v>14</v>
      </c>
      <c r="C1007" s="66">
        <v>0.13028999999999999</v>
      </c>
      <c r="D1007">
        <v>270</v>
      </c>
      <c r="E1007">
        <f t="shared" si="211"/>
        <v>0.27</v>
      </c>
      <c r="F1007">
        <v>0.13052</v>
      </c>
      <c r="G1007">
        <f t="shared" si="212"/>
        <v>2.3000000000000798E-4</v>
      </c>
      <c r="H1007">
        <f t="shared" si="213"/>
        <v>0.23000000000000798</v>
      </c>
      <c r="I1007" s="5">
        <f t="shared" si="214"/>
        <v>0.85185185185188128</v>
      </c>
    </row>
    <row r="1008" spans="1:9">
      <c r="A1008" s="34">
        <v>12</v>
      </c>
      <c r="B1008" s="16" t="s">
        <v>15</v>
      </c>
      <c r="C1008" s="66">
        <v>0.13088</v>
      </c>
      <c r="D1008">
        <v>300</v>
      </c>
      <c r="E1008">
        <f t="shared" si="211"/>
        <v>0.3</v>
      </c>
      <c r="F1008">
        <v>0.13406999999999999</v>
      </c>
      <c r="G1008">
        <f t="shared" si="212"/>
        <v>3.1899999999999984E-3</v>
      </c>
      <c r="H1008">
        <f t="shared" si="213"/>
        <v>3.1899999999999986</v>
      </c>
      <c r="I1008" s="5">
        <f t="shared" si="214"/>
        <v>10.633333333333329</v>
      </c>
    </row>
    <row r="1009" spans="1:9">
      <c r="A1009" s="1">
        <v>15</v>
      </c>
      <c r="B1009" t="s">
        <v>18</v>
      </c>
      <c r="C1009" s="66">
        <v>0.12881999999999999</v>
      </c>
      <c r="D1009">
        <v>150</v>
      </c>
      <c r="E1009">
        <f t="shared" si="211"/>
        <v>0.15</v>
      </c>
      <c r="F1009">
        <v>0.12905</v>
      </c>
      <c r="G1009">
        <f t="shared" si="212"/>
        <v>2.3000000000000798E-4</v>
      </c>
      <c r="H1009">
        <f t="shared" si="213"/>
        <v>0.23000000000000798</v>
      </c>
      <c r="I1009" s="5">
        <f t="shared" si="214"/>
        <v>1.5333333333333865</v>
      </c>
    </row>
    <row r="1010" spans="1:9">
      <c r="A1010" s="1">
        <v>16</v>
      </c>
      <c r="B1010" t="s">
        <v>109</v>
      </c>
      <c r="C1010" s="66">
        <v>0.12967000000000001</v>
      </c>
      <c r="D1010">
        <v>310</v>
      </c>
      <c r="E1010">
        <f t="shared" si="211"/>
        <v>0.31</v>
      </c>
      <c r="F1010">
        <v>0.13099</v>
      </c>
      <c r="G1010">
        <f t="shared" si="212"/>
        <v>1.3199999999999878E-3</v>
      </c>
      <c r="H1010">
        <f t="shared" si="213"/>
        <v>1.3199999999999878</v>
      </c>
      <c r="I1010" s="5">
        <f t="shared" si="214"/>
        <v>4.2580645161289929</v>
      </c>
    </row>
    <row r="1011" spans="1:9">
      <c r="A1011" s="1">
        <v>17</v>
      </c>
      <c r="B1011" t="s">
        <v>125</v>
      </c>
      <c r="C1011" s="66">
        <v>0.12894</v>
      </c>
      <c r="D1011">
        <v>250</v>
      </c>
      <c r="E1011">
        <f t="shared" si="211"/>
        <v>0.25</v>
      </c>
      <c r="F1011">
        <v>0.12970000000000001</v>
      </c>
      <c r="G1011">
        <f t="shared" si="212"/>
        <v>7.6000000000001067E-4</v>
      </c>
      <c r="H1011">
        <f t="shared" si="213"/>
        <v>0.76000000000001067</v>
      </c>
      <c r="I1011" s="5">
        <f t="shared" si="214"/>
        <v>3.0400000000000427</v>
      </c>
    </row>
    <row r="1012" spans="1:9">
      <c r="A1012" s="1">
        <v>18</v>
      </c>
      <c r="B1012" t="s">
        <v>123</v>
      </c>
      <c r="C1012" s="66">
        <v>0.12938</v>
      </c>
      <c r="D1012">
        <v>370</v>
      </c>
      <c r="E1012">
        <f t="shared" si="211"/>
        <v>0.37</v>
      </c>
      <c r="F1012">
        <v>0.12986</v>
      </c>
      <c r="G1012">
        <f t="shared" si="212"/>
        <v>4.800000000000082E-4</v>
      </c>
      <c r="H1012">
        <f t="shared" si="213"/>
        <v>0.4800000000000082</v>
      </c>
      <c r="I1012" s="5">
        <f t="shared" si="214"/>
        <v>1.2972972972973196</v>
      </c>
    </row>
    <row r="1013" spans="1:9">
      <c r="A1013" s="1">
        <v>19</v>
      </c>
      <c r="B1013" t="s">
        <v>111</v>
      </c>
      <c r="C1013" s="66">
        <v>0.12920000000000001</v>
      </c>
      <c r="D1013">
        <v>290</v>
      </c>
      <c r="E1013">
        <f t="shared" si="211"/>
        <v>0.28999999999999998</v>
      </c>
      <c r="F1013">
        <v>0.12931999999999999</v>
      </c>
      <c r="G1013">
        <f t="shared" si="212"/>
        <v>1.1999999999998123E-4</v>
      </c>
      <c r="H1013">
        <f t="shared" si="213"/>
        <v>0.11999999999998123</v>
      </c>
      <c r="I1013" s="5">
        <f t="shared" si="214"/>
        <v>0.41379310344821119</v>
      </c>
    </row>
    <row r="1014" spans="1:9">
      <c r="A1014" s="1">
        <v>20</v>
      </c>
      <c r="B1014" t="s">
        <v>124</v>
      </c>
      <c r="C1014" s="66">
        <v>0.12842999999999999</v>
      </c>
      <c r="D1014">
        <v>270</v>
      </c>
      <c r="E1014">
        <f t="shared" ref="E1014" si="215">D1014/1000</f>
        <v>0.27</v>
      </c>
      <c r="F1014">
        <v>0.129</v>
      </c>
      <c r="G1014">
        <f t="shared" ref="G1014" si="216">F1014-C1014</f>
        <v>5.7000000000001494E-4</v>
      </c>
      <c r="H1014">
        <f t="shared" ref="H1014" si="217">G1014*1000</f>
        <v>0.57000000000001494</v>
      </c>
      <c r="I1014" s="5">
        <f>H1014/E1014</f>
        <v>2.1111111111111662</v>
      </c>
    </row>
    <row r="1015" spans="1:9">
      <c r="A1015" s="34" t="s">
        <v>87</v>
      </c>
      <c r="B1015" s="16"/>
      <c r="C1015" s="66">
        <v>0.12934999999999999</v>
      </c>
      <c r="D1015">
        <v>250</v>
      </c>
      <c r="E1015">
        <f t="shared" ref="E1015:E1016" si="218">D1015/1000</f>
        <v>0.25</v>
      </c>
      <c r="F1015">
        <v>0.12914</v>
      </c>
      <c r="G1015">
        <f t="shared" ref="G1015:G1016" si="219">F1015-C1015</f>
        <v>-2.0999999999998797E-4</v>
      </c>
      <c r="H1015">
        <f t="shared" ref="H1015:H1016" si="220">G1015*1000</f>
        <v>-0.20999999999998797</v>
      </c>
      <c r="I1015" s="5">
        <f t="shared" ref="I1015:I1016" si="221">H1015/E1015</f>
        <v>-0.8399999999999519</v>
      </c>
    </row>
    <row r="1016" spans="1:9">
      <c r="A1016" s="34" t="s">
        <v>59</v>
      </c>
      <c r="B1016" s="16"/>
      <c r="C1016" s="66">
        <v>0.12816</v>
      </c>
      <c r="D1016">
        <v>230</v>
      </c>
      <c r="E1016">
        <f t="shared" si="218"/>
        <v>0.23</v>
      </c>
      <c r="F1016">
        <v>0.12776000000000001</v>
      </c>
      <c r="G1016">
        <f t="shared" si="219"/>
        <v>-3.999999999999837E-4</v>
      </c>
      <c r="H1016">
        <f t="shared" si="220"/>
        <v>-0.3999999999999837</v>
      </c>
      <c r="I1016" s="5">
        <f t="shared" si="221"/>
        <v>-1.7391304347825378</v>
      </c>
    </row>
    <row r="1017" spans="1:9">
      <c r="A1017" s="2" t="s">
        <v>19</v>
      </c>
      <c r="B1017" s="2" t="s">
        <v>20</v>
      </c>
      <c r="C1017" s="2" t="s">
        <v>30</v>
      </c>
      <c r="D1017" s="2" t="s">
        <v>34</v>
      </c>
      <c r="E1017" s="2" t="s">
        <v>36</v>
      </c>
      <c r="F1017" s="2" t="s">
        <v>31</v>
      </c>
      <c r="G1017" s="2" t="s">
        <v>44</v>
      </c>
      <c r="H1017" s="2" t="s">
        <v>45</v>
      </c>
      <c r="I1017" s="2" t="s">
        <v>33</v>
      </c>
    </row>
    <row r="1018" spans="1:9">
      <c r="A1018" s="34">
        <v>1</v>
      </c>
      <c r="B1018" s="27" t="s">
        <v>3</v>
      </c>
      <c r="C1018" s="66">
        <v>0.12781999999999999</v>
      </c>
      <c r="D1018">
        <v>165</v>
      </c>
      <c r="E1018">
        <f>D1018/1000</f>
        <v>0.16500000000000001</v>
      </c>
      <c r="F1018">
        <v>0.12775</v>
      </c>
      <c r="G1018">
        <f>F1018-C1018</f>
        <v>-6.9999999999986739E-5</v>
      </c>
      <c r="H1018">
        <f>G1018*1000</f>
        <v>-6.9999999999986739E-2</v>
      </c>
      <c r="I1018" s="5">
        <f>H1018/E1018</f>
        <v>-0.42424242424234387</v>
      </c>
    </row>
    <row r="1019" spans="1:9">
      <c r="A1019" s="34">
        <v>2</v>
      </c>
      <c r="B1019" s="16" t="s">
        <v>4</v>
      </c>
      <c r="C1019" s="66">
        <v>0.12858</v>
      </c>
      <c r="D1019">
        <v>270</v>
      </c>
      <c r="E1019">
        <f t="shared" ref="E1019:E1035" si="222">D1019/1000</f>
        <v>0.27</v>
      </c>
      <c r="F1019">
        <v>0.13175000000000001</v>
      </c>
      <c r="G1019">
        <f t="shared" ref="G1019:G1035" si="223">F1019-C1019</f>
        <v>3.1700000000000061E-3</v>
      </c>
      <c r="H1019">
        <f t="shared" ref="H1019:H1035" si="224">G1019*1000</f>
        <v>3.1700000000000061</v>
      </c>
      <c r="I1019" s="5">
        <f t="shared" ref="I1019:I1033" si="225">H1019/E1019</f>
        <v>11.740740740740764</v>
      </c>
    </row>
    <row r="1020" spans="1:9">
      <c r="A1020" s="34">
        <v>3</v>
      </c>
      <c r="B1020" s="16" t="s">
        <v>10</v>
      </c>
      <c r="C1020" s="66">
        <v>0.12873999999999999</v>
      </c>
      <c r="D1020">
        <v>210</v>
      </c>
      <c r="E1020">
        <f t="shared" si="222"/>
        <v>0.21</v>
      </c>
      <c r="F1020">
        <v>0.12964999999999999</v>
      </c>
      <c r="G1020">
        <f t="shared" si="223"/>
        <v>9.0999999999999415E-4</v>
      </c>
      <c r="H1020">
        <f t="shared" si="224"/>
        <v>0.90999999999999415</v>
      </c>
      <c r="I1020" s="5">
        <f t="shared" si="225"/>
        <v>4.3333333333333055</v>
      </c>
    </row>
    <row r="1021" spans="1:9">
      <c r="A1021" s="34">
        <v>4</v>
      </c>
      <c r="B1021" s="16" t="s">
        <v>8</v>
      </c>
      <c r="C1021" s="66">
        <v>0.12859000000000001</v>
      </c>
      <c r="D1021">
        <v>310</v>
      </c>
      <c r="E1021">
        <f t="shared" si="222"/>
        <v>0.31</v>
      </c>
      <c r="F1021">
        <v>0.12905</v>
      </c>
      <c r="G1021">
        <f t="shared" si="223"/>
        <v>4.599999999999882E-4</v>
      </c>
      <c r="H1021">
        <f t="shared" si="224"/>
        <v>0.4599999999999882</v>
      </c>
      <c r="I1021" s="5">
        <f t="shared" si="225"/>
        <v>1.4838709677418973</v>
      </c>
    </row>
    <row r="1022" spans="1:9">
      <c r="A1022" s="34">
        <v>5</v>
      </c>
      <c r="B1022" s="16" t="s">
        <v>6</v>
      </c>
      <c r="C1022" s="66">
        <v>0.12911</v>
      </c>
      <c r="D1022">
        <v>220</v>
      </c>
      <c r="E1022">
        <f t="shared" si="222"/>
        <v>0.22</v>
      </c>
      <c r="F1022">
        <v>0.12917000000000001</v>
      </c>
      <c r="G1022">
        <f t="shared" si="223"/>
        <v>6.0000000000004494E-5</v>
      </c>
      <c r="H1022">
        <f t="shared" si="224"/>
        <v>6.0000000000004494E-2</v>
      </c>
      <c r="I1022" s="5">
        <f t="shared" si="225"/>
        <v>0.27272727272729314</v>
      </c>
    </row>
    <row r="1023" spans="1:9">
      <c r="A1023" s="34">
        <v>6</v>
      </c>
      <c r="B1023" s="16" t="s">
        <v>21</v>
      </c>
      <c r="C1023" s="66">
        <v>0.12787999999999999</v>
      </c>
      <c r="D1023">
        <v>345</v>
      </c>
      <c r="E1023">
        <f t="shared" si="222"/>
        <v>0.34499999999999997</v>
      </c>
      <c r="F1023">
        <v>0.12798000000000001</v>
      </c>
      <c r="G1023">
        <f t="shared" si="223"/>
        <v>1.0000000000001674E-4</v>
      </c>
      <c r="H1023">
        <f t="shared" si="224"/>
        <v>0.10000000000001674</v>
      </c>
      <c r="I1023" s="5">
        <f t="shared" si="225"/>
        <v>0.28985507246381664</v>
      </c>
    </row>
    <row r="1024" spans="1:9">
      <c r="A1024" s="34">
        <v>7</v>
      </c>
      <c r="B1024" s="16" t="s">
        <v>22</v>
      </c>
      <c r="C1024" s="66">
        <v>0.12998000000000001</v>
      </c>
      <c r="D1024">
        <v>460</v>
      </c>
      <c r="E1024">
        <f t="shared" si="222"/>
        <v>0.46</v>
      </c>
      <c r="F1024">
        <v>0.1303</v>
      </c>
      <c r="G1024">
        <f t="shared" si="223"/>
        <v>3.1999999999998696E-4</v>
      </c>
      <c r="H1024">
        <f t="shared" si="224"/>
        <v>0.31999999999998696</v>
      </c>
      <c r="I1024" s="5">
        <f t="shared" si="225"/>
        <v>0.69565217391301515</v>
      </c>
    </row>
    <row r="1025" spans="1:9">
      <c r="A1025" s="34">
        <v>8</v>
      </c>
      <c r="B1025" s="16" t="s">
        <v>7</v>
      </c>
      <c r="C1025" s="66">
        <v>0.12811</v>
      </c>
      <c r="D1025">
        <v>430</v>
      </c>
      <c r="E1025">
        <f t="shared" si="222"/>
        <v>0.43</v>
      </c>
      <c r="F1025">
        <v>0.13113</v>
      </c>
      <c r="G1025">
        <f t="shared" si="223"/>
        <v>3.0199999999999949E-3</v>
      </c>
      <c r="H1025">
        <f t="shared" si="224"/>
        <v>3.0199999999999951</v>
      </c>
      <c r="I1025" s="5">
        <f t="shared" si="225"/>
        <v>7.0232558139534769</v>
      </c>
    </row>
    <row r="1026" spans="1:9">
      <c r="A1026" s="34">
        <v>9</v>
      </c>
      <c r="B1026" s="16" t="s">
        <v>9</v>
      </c>
      <c r="C1026" s="66">
        <v>0.12916</v>
      </c>
      <c r="D1026">
        <v>270</v>
      </c>
      <c r="E1026">
        <f t="shared" si="222"/>
        <v>0.27</v>
      </c>
      <c r="F1026">
        <v>0.13063</v>
      </c>
      <c r="G1026">
        <f t="shared" si="223"/>
        <v>1.4699999999999991E-3</v>
      </c>
      <c r="H1026">
        <f t="shared" si="224"/>
        <v>1.4699999999999991</v>
      </c>
      <c r="I1026" s="5">
        <f t="shared" si="225"/>
        <v>5.4444444444444411</v>
      </c>
    </row>
    <row r="1027" spans="1:9">
      <c r="A1027" s="34">
        <v>10</v>
      </c>
      <c r="B1027" s="16" t="s">
        <v>23</v>
      </c>
      <c r="C1027" s="66">
        <v>0.12816</v>
      </c>
      <c r="D1027">
        <v>250</v>
      </c>
      <c r="E1027">
        <f t="shared" si="222"/>
        <v>0.25</v>
      </c>
      <c r="F1027">
        <v>0.13214000000000001</v>
      </c>
      <c r="G1027">
        <f t="shared" si="223"/>
        <v>3.9800000000000113E-3</v>
      </c>
      <c r="H1027">
        <f t="shared" si="224"/>
        <v>3.9800000000000111</v>
      </c>
      <c r="I1027" s="5">
        <f t="shared" si="225"/>
        <v>15.920000000000044</v>
      </c>
    </row>
    <row r="1028" spans="1:9">
      <c r="A1028" s="1">
        <v>11</v>
      </c>
      <c r="B1028" t="s">
        <v>14</v>
      </c>
      <c r="C1028" s="66">
        <v>0.12878999999999999</v>
      </c>
      <c r="D1028">
        <v>290</v>
      </c>
      <c r="E1028">
        <f t="shared" si="222"/>
        <v>0.28999999999999998</v>
      </c>
      <c r="F1028">
        <v>0.12948000000000001</v>
      </c>
      <c r="G1028">
        <f t="shared" si="223"/>
        <v>6.9000000000002393E-4</v>
      </c>
      <c r="H1028">
        <f t="shared" si="224"/>
        <v>0.69000000000002393</v>
      </c>
      <c r="I1028" s="5">
        <f t="shared" si="225"/>
        <v>2.3793103448276689</v>
      </c>
    </row>
    <row r="1029" spans="1:9">
      <c r="A1029" s="34">
        <v>12</v>
      </c>
      <c r="B1029" s="16" t="s">
        <v>15</v>
      </c>
      <c r="C1029" s="66">
        <v>0.12963</v>
      </c>
      <c r="D1029">
        <v>430</v>
      </c>
      <c r="E1029">
        <f t="shared" si="222"/>
        <v>0.43</v>
      </c>
      <c r="F1029">
        <v>0.13516</v>
      </c>
      <c r="G1029">
        <f t="shared" si="223"/>
        <v>5.5300000000000071E-3</v>
      </c>
      <c r="H1029">
        <f t="shared" si="224"/>
        <v>5.5300000000000074</v>
      </c>
      <c r="I1029" s="5">
        <f t="shared" si="225"/>
        <v>12.860465116279087</v>
      </c>
    </row>
    <row r="1030" spans="1:9">
      <c r="A1030" s="1">
        <v>16</v>
      </c>
      <c r="B1030" t="s">
        <v>109</v>
      </c>
      <c r="C1030" s="66">
        <v>0.13000999999999999</v>
      </c>
      <c r="D1030">
        <v>270</v>
      </c>
      <c r="E1030">
        <f t="shared" si="222"/>
        <v>0.27</v>
      </c>
      <c r="F1030">
        <v>0.13078999999999999</v>
      </c>
      <c r="G1030">
        <f t="shared" si="223"/>
        <v>7.8000000000000291E-4</v>
      </c>
      <c r="H1030">
        <f t="shared" si="224"/>
        <v>0.78000000000000291</v>
      </c>
      <c r="I1030" s="5">
        <f t="shared" si="225"/>
        <v>2.8888888888888995</v>
      </c>
    </row>
    <row r="1031" spans="1:9">
      <c r="A1031" s="1">
        <v>17</v>
      </c>
      <c r="B1031" t="s">
        <v>125</v>
      </c>
      <c r="C1031" s="66">
        <v>0.12928999999999999</v>
      </c>
      <c r="D1031">
        <v>370</v>
      </c>
      <c r="E1031">
        <f t="shared" si="222"/>
        <v>0.37</v>
      </c>
      <c r="F1031">
        <v>0.12988</v>
      </c>
      <c r="G1031">
        <f t="shared" si="223"/>
        <v>5.9000000000000719E-4</v>
      </c>
      <c r="H1031">
        <f t="shared" si="224"/>
        <v>0.59000000000000719</v>
      </c>
      <c r="I1031" s="5">
        <f t="shared" si="225"/>
        <v>1.5945945945946141</v>
      </c>
    </row>
    <row r="1032" spans="1:9">
      <c r="A1032" s="1">
        <v>18</v>
      </c>
      <c r="B1032" t="s">
        <v>123</v>
      </c>
      <c r="C1032" s="66">
        <v>0.12887000000000001</v>
      </c>
      <c r="D1032">
        <v>200</v>
      </c>
      <c r="E1032">
        <f t="shared" si="222"/>
        <v>0.2</v>
      </c>
      <c r="F1032">
        <v>0.12978000000000001</v>
      </c>
      <c r="G1032">
        <f t="shared" si="223"/>
        <v>9.0999999999999415E-4</v>
      </c>
      <c r="H1032">
        <f t="shared" si="224"/>
        <v>0.90999999999999415</v>
      </c>
      <c r="I1032" s="5">
        <f t="shared" si="225"/>
        <v>4.5499999999999705</v>
      </c>
    </row>
    <row r="1033" spans="1:9">
      <c r="A1033" s="1">
        <v>19</v>
      </c>
      <c r="B1033" t="s">
        <v>111</v>
      </c>
      <c r="C1033" s="66">
        <v>0.12928000000000001</v>
      </c>
      <c r="D1033">
        <v>370</v>
      </c>
      <c r="E1033">
        <f t="shared" si="222"/>
        <v>0.37</v>
      </c>
      <c r="F1033">
        <v>0.13027</v>
      </c>
      <c r="G1033">
        <f t="shared" si="223"/>
        <v>9.8999999999999089E-4</v>
      </c>
      <c r="H1033">
        <f t="shared" si="224"/>
        <v>0.98999999999999089</v>
      </c>
      <c r="I1033" s="5">
        <f t="shared" si="225"/>
        <v>2.675675675675651</v>
      </c>
    </row>
    <row r="1034" spans="1:9">
      <c r="A1034" s="34" t="s">
        <v>87</v>
      </c>
      <c r="B1034" s="16"/>
      <c r="C1034" s="66">
        <v>0.12926000000000001</v>
      </c>
      <c r="D1034">
        <v>300</v>
      </c>
      <c r="E1034">
        <f t="shared" si="222"/>
        <v>0.3</v>
      </c>
      <c r="F1034">
        <v>0.19506000000000001</v>
      </c>
      <c r="G1034">
        <f t="shared" si="223"/>
        <v>6.5799999999999997E-2</v>
      </c>
      <c r="H1034">
        <f t="shared" si="224"/>
        <v>65.8</v>
      </c>
      <c r="I1034" s="5">
        <f t="shared" ref="I1034:I1035" si="226">H1034/E1034</f>
        <v>219.33333333333334</v>
      </c>
    </row>
    <row r="1035" spans="1:9">
      <c r="A1035" s="34" t="s">
        <v>59</v>
      </c>
      <c r="B1035" s="16"/>
      <c r="C1035" s="66">
        <v>0.13</v>
      </c>
      <c r="D1035">
        <v>530</v>
      </c>
      <c r="E1035">
        <f t="shared" si="222"/>
        <v>0.53</v>
      </c>
      <c r="F1035">
        <v>0.248</v>
      </c>
      <c r="G1035">
        <f t="shared" si="223"/>
        <v>0.11799999999999999</v>
      </c>
      <c r="H1035">
        <f t="shared" si="224"/>
        <v>118</v>
      </c>
      <c r="I1035" s="5">
        <f t="shared" si="226"/>
        <v>222.64150943396226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20"/>
  <sheetViews>
    <sheetView workbookViewId="0">
      <selection activeCell="B1" sqref="B1:B65536"/>
    </sheetView>
  </sheetViews>
  <sheetFormatPr defaultRowHeight="12.75"/>
  <cols>
    <col min="2" max="2" width="41.140625" customWidth="1"/>
    <col min="8" max="9" width="10.7109375" customWidth="1"/>
  </cols>
  <sheetData>
    <row r="3" spans="1:12">
      <c r="A3" s="2" t="s">
        <v>19</v>
      </c>
      <c r="B3" s="2" t="s">
        <v>20</v>
      </c>
      <c r="C3" s="4">
        <v>37748</v>
      </c>
      <c r="D3" s="4">
        <v>37802</v>
      </c>
      <c r="E3" s="4">
        <v>37834</v>
      </c>
      <c r="F3" s="4">
        <v>37836</v>
      </c>
      <c r="G3" s="4">
        <v>37875</v>
      </c>
      <c r="H3" s="3">
        <v>37910</v>
      </c>
      <c r="I3" s="3">
        <v>37944</v>
      </c>
      <c r="J3" s="3">
        <v>37963</v>
      </c>
      <c r="K3" s="3">
        <v>38012</v>
      </c>
      <c r="L3" s="3">
        <v>38033</v>
      </c>
    </row>
    <row r="4" spans="1:12">
      <c r="A4" s="1">
        <v>1</v>
      </c>
      <c r="B4" t="s">
        <v>3</v>
      </c>
      <c r="C4" s="5"/>
      <c r="D4" s="5"/>
      <c r="E4" s="5"/>
      <c r="G4" s="5"/>
      <c r="H4" s="5"/>
      <c r="I4" s="5"/>
      <c r="J4" s="5"/>
      <c r="K4" s="5"/>
      <c r="L4" s="5"/>
    </row>
    <row r="5" spans="1:12">
      <c r="A5" s="1">
        <v>2</v>
      </c>
      <c r="B5" t="s">
        <v>4</v>
      </c>
      <c r="C5" s="5"/>
      <c r="D5" s="5"/>
      <c r="E5" s="5"/>
      <c r="G5" s="5"/>
      <c r="H5" s="5"/>
      <c r="I5" s="5"/>
      <c r="J5" s="5"/>
      <c r="K5" s="5"/>
      <c r="L5" s="5"/>
    </row>
    <row r="6" spans="1:12">
      <c r="A6">
        <v>3</v>
      </c>
      <c r="B6" t="s">
        <v>10</v>
      </c>
      <c r="D6" s="5"/>
      <c r="E6" s="5"/>
      <c r="G6" s="5"/>
      <c r="H6" s="5"/>
      <c r="I6" s="5"/>
      <c r="J6" s="5"/>
      <c r="K6" s="5"/>
      <c r="L6" s="5"/>
    </row>
    <row r="7" spans="1:12">
      <c r="A7" s="1" t="s">
        <v>5</v>
      </c>
      <c r="B7" t="s">
        <v>11</v>
      </c>
      <c r="E7" s="5"/>
      <c r="G7" s="5"/>
      <c r="H7" s="5"/>
      <c r="I7" s="5"/>
      <c r="J7" s="5"/>
      <c r="K7" s="5"/>
      <c r="L7" s="5"/>
    </row>
    <row r="8" spans="1:12">
      <c r="A8" s="1" t="s">
        <v>12</v>
      </c>
      <c r="B8" t="s">
        <v>13</v>
      </c>
      <c r="D8" s="5"/>
      <c r="E8" s="5"/>
      <c r="H8" s="5"/>
      <c r="I8" s="5"/>
      <c r="J8" s="5"/>
      <c r="K8" s="5"/>
      <c r="L8" s="5"/>
    </row>
    <row r="9" spans="1:12">
      <c r="A9" s="1">
        <v>4</v>
      </c>
      <c r="B9" t="s">
        <v>8</v>
      </c>
      <c r="D9" s="5"/>
      <c r="E9" s="5"/>
      <c r="G9" s="5"/>
      <c r="H9" s="5"/>
      <c r="I9" s="5"/>
      <c r="J9" s="5"/>
      <c r="K9" s="5"/>
      <c r="L9" s="5"/>
    </row>
    <row r="10" spans="1:12">
      <c r="A10" s="1">
        <v>5</v>
      </c>
      <c r="B10" t="s">
        <v>6</v>
      </c>
      <c r="C10" s="5"/>
      <c r="D10" s="5"/>
      <c r="E10" s="5"/>
      <c r="G10" s="5"/>
      <c r="H10" s="5"/>
      <c r="I10" s="5"/>
      <c r="J10" s="5"/>
      <c r="K10" s="5"/>
      <c r="L10" s="5"/>
    </row>
    <row r="11" spans="1:12">
      <c r="A11" s="1">
        <v>6</v>
      </c>
      <c r="B11" t="s">
        <v>21</v>
      </c>
      <c r="C11" s="5"/>
      <c r="D11" s="5"/>
      <c r="E11" s="5"/>
      <c r="G11" s="5"/>
      <c r="H11" s="5"/>
      <c r="I11" s="5"/>
      <c r="J11" s="5"/>
      <c r="K11" s="5"/>
      <c r="L11" s="5"/>
    </row>
    <row r="12" spans="1:12">
      <c r="A12" s="1">
        <v>7</v>
      </c>
      <c r="B12" t="s">
        <v>22</v>
      </c>
      <c r="C12" s="5"/>
      <c r="D12" s="5"/>
      <c r="E12" s="5"/>
      <c r="G12" s="5"/>
      <c r="H12" s="5"/>
      <c r="I12" s="5"/>
      <c r="J12" s="5"/>
      <c r="K12" s="5"/>
      <c r="L12" s="5"/>
    </row>
    <row r="13" spans="1:12">
      <c r="A13" s="1">
        <v>8</v>
      </c>
      <c r="B13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>
        <v>9</v>
      </c>
      <c r="B14" t="s">
        <v>9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1">
        <v>10</v>
      </c>
      <c r="B15" t="s">
        <v>23</v>
      </c>
      <c r="D15" s="5"/>
      <c r="E15" s="5"/>
      <c r="F15" s="5"/>
      <c r="G15" s="5"/>
      <c r="I15" s="5"/>
      <c r="L15" s="5"/>
    </row>
    <row r="16" spans="1:12">
      <c r="A16" s="1">
        <v>11</v>
      </c>
      <c r="B16" t="s">
        <v>14</v>
      </c>
      <c r="E16" s="5"/>
      <c r="F16" s="5"/>
      <c r="H16" s="5"/>
      <c r="I16" s="5"/>
      <c r="L16" s="5"/>
    </row>
    <row r="17" spans="1:10">
      <c r="A17" s="1">
        <v>12</v>
      </c>
      <c r="B17" t="s">
        <v>15</v>
      </c>
      <c r="I17" s="5"/>
      <c r="J17" s="5"/>
    </row>
    <row r="18" spans="1:10">
      <c r="A18" s="1">
        <v>13</v>
      </c>
      <c r="B18" t="s">
        <v>16</v>
      </c>
      <c r="I18" s="5"/>
      <c r="J18" s="5"/>
    </row>
    <row r="19" spans="1:10">
      <c r="A19" s="1">
        <v>14</v>
      </c>
      <c r="B19" t="s">
        <v>17</v>
      </c>
      <c r="I19" s="5"/>
    </row>
    <row r="20" spans="1:10">
      <c r="A20" s="1">
        <v>15</v>
      </c>
      <c r="B20" t="s">
        <v>18</v>
      </c>
      <c r="I20" s="5"/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9" sqref="D19"/>
    </sheetView>
  </sheetViews>
  <sheetFormatPr defaultRowHeight="12.75"/>
  <cols>
    <col min="2" max="2" width="34.7109375" customWidth="1"/>
    <col min="8" max="8" width="10.42578125" customWidth="1"/>
    <col min="9" max="9" width="9.85546875" customWidth="1"/>
  </cols>
  <sheetData>
    <row r="1" spans="1:12">
      <c r="A1" s="2" t="s">
        <v>19</v>
      </c>
      <c r="B1" s="2" t="s">
        <v>20</v>
      </c>
      <c r="C1" s="4">
        <v>37748</v>
      </c>
      <c r="D1" s="4">
        <v>37802</v>
      </c>
      <c r="E1" s="4">
        <v>37834</v>
      </c>
      <c r="F1" s="4">
        <v>37836</v>
      </c>
      <c r="G1" s="4">
        <v>37875</v>
      </c>
      <c r="H1" s="3">
        <v>37910</v>
      </c>
      <c r="I1" s="3">
        <v>37944</v>
      </c>
      <c r="J1" s="3">
        <v>37963</v>
      </c>
      <c r="K1" s="3">
        <v>38012</v>
      </c>
      <c r="L1" s="3">
        <v>38033</v>
      </c>
    </row>
    <row r="2" spans="1:12">
      <c r="A2" s="1">
        <v>1</v>
      </c>
      <c r="B2" t="s">
        <v>3</v>
      </c>
      <c r="C2" s="5"/>
      <c r="D2" s="13">
        <v>0.73299049655085013</v>
      </c>
      <c r="E2" s="5"/>
      <c r="G2" s="5"/>
      <c r="H2" s="5"/>
      <c r="I2" s="5"/>
      <c r="J2" s="5"/>
      <c r="K2" s="5"/>
      <c r="L2" s="5"/>
    </row>
    <row r="3" spans="1:12">
      <c r="A3" s="1">
        <v>2</v>
      </c>
      <c r="B3" t="s">
        <v>4</v>
      </c>
      <c r="C3" s="5"/>
      <c r="D3" s="13">
        <v>0.47149686393789791</v>
      </c>
      <c r="E3" s="5"/>
      <c r="G3" s="5"/>
      <c r="H3" s="5"/>
      <c r="I3" s="5"/>
      <c r="J3" s="5"/>
      <c r="K3" s="5"/>
      <c r="L3" s="5"/>
    </row>
    <row r="4" spans="1:12">
      <c r="A4">
        <v>3</v>
      </c>
      <c r="B4" t="s">
        <v>10</v>
      </c>
      <c r="D4" s="13">
        <v>0.55945565660627172</v>
      </c>
      <c r="E4" s="5"/>
      <c r="G4" s="5"/>
      <c r="H4" s="5"/>
      <c r="I4" s="5"/>
      <c r="J4" s="5"/>
      <c r="K4" s="5"/>
      <c r="L4" s="5"/>
    </row>
    <row r="5" spans="1:12">
      <c r="A5" s="1" t="s">
        <v>5</v>
      </c>
      <c r="B5" t="s">
        <v>11</v>
      </c>
      <c r="E5" s="5"/>
      <c r="G5" s="5"/>
      <c r="H5" s="5"/>
      <c r="I5" s="5"/>
      <c r="J5" s="5"/>
      <c r="K5" s="5"/>
      <c r="L5" s="5"/>
    </row>
    <row r="6" spans="1:12">
      <c r="A6" s="1" t="s">
        <v>12</v>
      </c>
      <c r="B6" t="s">
        <v>13</v>
      </c>
      <c r="D6" s="13">
        <v>0.51009395951034087</v>
      </c>
      <c r="E6" s="5"/>
      <c r="H6" s="5"/>
      <c r="I6" s="5"/>
      <c r="J6" s="5"/>
      <c r="K6" s="5"/>
      <c r="L6" s="5"/>
    </row>
    <row r="7" spans="1:12">
      <c r="A7" s="1">
        <v>4</v>
      </c>
      <c r="B7" t="s">
        <v>8</v>
      </c>
      <c r="D7" s="13">
        <v>0.57934566601466286</v>
      </c>
      <c r="E7" s="5"/>
      <c r="G7" s="5"/>
      <c r="H7" s="5"/>
      <c r="I7" s="5"/>
      <c r="J7" s="5"/>
      <c r="K7" s="5"/>
      <c r="L7" s="5"/>
    </row>
    <row r="8" spans="1:12">
      <c r="A8" s="1">
        <v>5</v>
      </c>
      <c r="B8" t="s">
        <v>6</v>
      </c>
      <c r="C8" s="5"/>
      <c r="D8" s="13">
        <v>0.66424575715124501</v>
      </c>
      <c r="E8" s="5"/>
      <c r="G8" s="5"/>
      <c r="H8" s="5"/>
      <c r="I8" s="5"/>
      <c r="J8" s="5"/>
      <c r="K8" s="5"/>
      <c r="L8" s="5"/>
    </row>
    <row r="9" spans="1:12">
      <c r="A9" s="1">
        <v>6</v>
      </c>
      <c r="B9" t="s">
        <v>21</v>
      </c>
      <c r="C9" s="5"/>
      <c r="D9" s="13">
        <v>1.0455700720635055</v>
      </c>
      <c r="E9" s="5"/>
      <c r="G9" s="5"/>
      <c r="H9" s="5"/>
      <c r="I9" s="5"/>
      <c r="J9" s="5"/>
      <c r="K9" s="5"/>
      <c r="L9" s="5"/>
    </row>
    <row r="10" spans="1:12">
      <c r="A10" s="1">
        <v>7</v>
      </c>
      <c r="B10" t="s">
        <v>22</v>
      </c>
      <c r="C10" s="5"/>
      <c r="D10" s="14">
        <v>1.0676738378291601</v>
      </c>
      <c r="E10" s="5"/>
      <c r="G10" s="5"/>
      <c r="H10" s="5"/>
      <c r="I10" s="5"/>
      <c r="J10" s="5"/>
      <c r="K10" s="5"/>
      <c r="L10" s="5"/>
    </row>
    <row r="11" spans="1:12">
      <c r="A11" s="1">
        <v>8</v>
      </c>
      <c r="B11" t="s">
        <v>7</v>
      </c>
      <c r="C11" s="5"/>
      <c r="D11" s="14">
        <v>0.39584047301065306</v>
      </c>
      <c r="E11" s="5"/>
      <c r="F11" s="5"/>
      <c r="G11" s="5"/>
      <c r="H11" s="5"/>
      <c r="I11" s="5"/>
      <c r="J11" s="5"/>
      <c r="K11" s="5"/>
      <c r="L11" s="5"/>
    </row>
    <row r="12" spans="1:12">
      <c r="A12" s="1">
        <v>9</v>
      </c>
      <c r="B12" t="s">
        <v>9</v>
      </c>
      <c r="D12" s="13">
        <v>0.84519921572818002</v>
      </c>
      <c r="E12" s="5"/>
      <c r="F12" s="5"/>
      <c r="G12" s="5"/>
      <c r="H12" s="5"/>
      <c r="I12" s="5"/>
      <c r="J12" s="5"/>
      <c r="K12" s="5"/>
      <c r="L12" s="5"/>
    </row>
    <row r="13" spans="1:12">
      <c r="A13" s="1">
        <v>10</v>
      </c>
      <c r="B13" t="s">
        <v>23</v>
      </c>
      <c r="D13" s="5"/>
      <c r="E13" s="5"/>
      <c r="F13" s="5"/>
      <c r="G13" s="5"/>
      <c r="I13" s="5"/>
      <c r="L13" s="5"/>
    </row>
    <row r="14" spans="1:12">
      <c r="A14" s="1">
        <v>11</v>
      </c>
      <c r="B14" t="s">
        <v>14</v>
      </c>
      <c r="E14" s="5"/>
      <c r="F14" s="5"/>
      <c r="H14" s="5"/>
      <c r="I14" s="5"/>
      <c r="L14" s="5"/>
    </row>
    <row r="15" spans="1:12">
      <c r="A15" s="1">
        <v>12</v>
      </c>
      <c r="B15" t="s">
        <v>15</v>
      </c>
      <c r="I15" s="5"/>
      <c r="J15" s="5"/>
    </row>
    <row r="16" spans="1:12">
      <c r="A16" s="1">
        <v>13</v>
      </c>
      <c r="B16" t="s">
        <v>16</v>
      </c>
      <c r="I16" s="5"/>
      <c r="J16" s="5"/>
    </row>
    <row r="17" spans="1:9">
      <c r="A17" s="1">
        <v>14</v>
      </c>
      <c r="B17" t="s">
        <v>17</v>
      </c>
      <c r="I17" s="5"/>
    </row>
    <row r="18" spans="1:9">
      <c r="A18" s="1">
        <v>15</v>
      </c>
      <c r="B18" t="s">
        <v>18</v>
      </c>
      <c r="I18" s="5"/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2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3" sqref="C3:L3"/>
    </sheetView>
  </sheetViews>
  <sheetFormatPr defaultRowHeight="12.75"/>
  <cols>
    <col min="2" max="2" width="36" customWidth="1"/>
  </cols>
  <sheetData>
    <row r="3" spans="1:12">
      <c r="A3" s="2" t="s">
        <v>19</v>
      </c>
      <c r="B3" s="2" t="s">
        <v>20</v>
      </c>
      <c r="C3" s="4">
        <v>37748</v>
      </c>
      <c r="D3" s="4">
        <v>37802</v>
      </c>
      <c r="E3" s="4">
        <v>37834</v>
      </c>
      <c r="F3" s="4">
        <v>37836</v>
      </c>
      <c r="G3" s="4">
        <v>37875</v>
      </c>
      <c r="H3" s="3">
        <v>37910</v>
      </c>
      <c r="I3" s="3">
        <v>37944</v>
      </c>
      <c r="J3" s="3">
        <v>37963</v>
      </c>
      <c r="K3" s="3">
        <v>38012</v>
      </c>
      <c r="L3" s="3">
        <v>38033</v>
      </c>
    </row>
    <row r="4" spans="1:12">
      <c r="A4" s="1">
        <v>1</v>
      </c>
      <c r="B4" t="s">
        <v>3</v>
      </c>
      <c r="C4" s="5"/>
      <c r="D4" s="13">
        <v>0.73299049655085013</v>
      </c>
      <c r="E4" s="5"/>
      <c r="G4" s="5"/>
      <c r="H4" s="5"/>
      <c r="I4" s="5"/>
      <c r="J4" s="5"/>
      <c r="K4" s="5"/>
      <c r="L4" s="5"/>
    </row>
    <row r="5" spans="1:12">
      <c r="A5" s="1">
        <v>2</v>
      </c>
      <c r="B5" t="s">
        <v>4</v>
      </c>
      <c r="C5" s="5"/>
      <c r="D5" s="13">
        <v>0.47149686393789791</v>
      </c>
      <c r="E5" s="5"/>
      <c r="G5" s="5"/>
      <c r="H5" s="5"/>
      <c r="I5" s="5"/>
      <c r="J5" s="5"/>
      <c r="K5" s="5"/>
      <c r="L5" s="5"/>
    </row>
    <row r="6" spans="1:12">
      <c r="A6">
        <v>3</v>
      </c>
      <c r="B6" t="s">
        <v>10</v>
      </c>
      <c r="D6" s="13">
        <v>0.55945565660627172</v>
      </c>
      <c r="E6" s="5"/>
      <c r="G6" s="5"/>
      <c r="H6" s="5"/>
      <c r="I6" s="5"/>
      <c r="J6" s="5"/>
      <c r="K6" s="5"/>
      <c r="L6" s="5"/>
    </row>
    <row r="7" spans="1:12">
      <c r="A7" s="1" t="s">
        <v>5</v>
      </c>
      <c r="B7" t="s">
        <v>11</v>
      </c>
      <c r="E7" s="5"/>
      <c r="G7" s="5"/>
      <c r="H7" s="5"/>
      <c r="I7" s="5"/>
      <c r="J7" s="5"/>
      <c r="K7" s="5"/>
      <c r="L7" s="5"/>
    </row>
    <row r="8" spans="1:12">
      <c r="A8" s="1" t="s">
        <v>12</v>
      </c>
      <c r="B8" t="s">
        <v>13</v>
      </c>
      <c r="D8" s="13">
        <v>0.51009395951034087</v>
      </c>
      <c r="E8" s="5"/>
      <c r="H8" s="5"/>
      <c r="I8" s="5"/>
      <c r="J8" s="5"/>
      <c r="K8" s="5"/>
      <c r="L8" s="5"/>
    </row>
    <row r="9" spans="1:12">
      <c r="A9" s="1">
        <v>4</v>
      </c>
      <c r="B9" t="s">
        <v>8</v>
      </c>
      <c r="D9" s="13">
        <v>0.57934566601466286</v>
      </c>
      <c r="E9" s="5"/>
      <c r="G9" s="5"/>
      <c r="H9" s="5"/>
      <c r="I9" s="5"/>
      <c r="J9" s="5"/>
      <c r="K9" s="5"/>
      <c r="L9" s="5"/>
    </row>
    <row r="10" spans="1:12">
      <c r="A10" s="1">
        <v>5</v>
      </c>
      <c r="B10" t="s">
        <v>6</v>
      </c>
      <c r="C10" s="5"/>
      <c r="D10" s="13">
        <v>0.66424575715124501</v>
      </c>
      <c r="E10" s="5"/>
      <c r="G10" s="5"/>
      <c r="H10" s="5"/>
      <c r="I10" s="5"/>
      <c r="J10" s="5"/>
      <c r="K10" s="5"/>
      <c r="L10" s="5"/>
    </row>
    <row r="11" spans="1:12">
      <c r="A11" s="1">
        <v>6</v>
      </c>
      <c r="B11" t="s">
        <v>21</v>
      </c>
      <c r="C11" s="5"/>
      <c r="D11" s="13">
        <v>1.0455700720635055</v>
      </c>
      <c r="E11" s="5"/>
      <c r="G11" s="5"/>
      <c r="H11" s="5"/>
      <c r="I11" s="5"/>
      <c r="J11" s="5"/>
      <c r="K11" s="5"/>
      <c r="L11" s="5"/>
    </row>
    <row r="12" spans="1:12">
      <c r="A12" s="1">
        <v>7</v>
      </c>
      <c r="B12" t="s">
        <v>22</v>
      </c>
      <c r="C12" s="5"/>
      <c r="D12" s="14">
        <v>1.0676738378291601</v>
      </c>
      <c r="E12" s="5"/>
      <c r="G12" s="5"/>
      <c r="H12" s="5"/>
      <c r="I12" s="5"/>
      <c r="J12" s="5"/>
      <c r="K12" s="5"/>
      <c r="L12" s="5"/>
    </row>
    <row r="13" spans="1:12">
      <c r="A13" s="1">
        <v>8</v>
      </c>
      <c r="B13" t="s">
        <v>7</v>
      </c>
      <c r="C13" s="5"/>
      <c r="D13" s="14">
        <v>0.39584047301065306</v>
      </c>
      <c r="E13" s="5"/>
      <c r="F13" s="5"/>
      <c r="G13" s="5"/>
      <c r="H13" s="5"/>
      <c r="I13" s="5"/>
      <c r="J13" s="5"/>
      <c r="K13" s="5"/>
      <c r="L13" s="5"/>
    </row>
    <row r="14" spans="1:12">
      <c r="A14" s="1">
        <v>9</v>
      </c>
      <c r="B14" t="s">
        <v>9</v>
      </c>
      <c r="D14" s="13">
        <v>0.84519921572818002</v>
      </c>
      <c r="E14" s="5"/>
      <c r="F14" s="5"/>
      <c r="G14" s="5"/>
      <c r="H14" s="5"/>
      <c r="I14" s="5"/>
      <c r="J14" s="5"/>
      <c r="K14" s="5"/>
      <c r="L14" s="5"/>
    </row>
    <row r="15" spans="1:12">
      <c r="A15" s="1">
        <v>10</v>
      </c>
      <c r="B15" t="s">
        <v>23</v>
      </c>
      <c r="D15" s="5"/>
      <c r="E15" s="5"/>
      <c r="F15" s="5"/>
      <c r="G15" s="5"/>
      <c r="I15" s="5"/>
      <c r="L15" s="5"/>
    </row>
    <row r="16" spans="1:12">
      <c r="A16" s="1">
        <v>11</v>
      </c>
      <c r="B16" t="s">
        <v>14</v>
      </c>
      <c r="E16" s="5"/>
      <c r="F16" s="5"/>
      <c r="H16" s="5"/>
      <c r="I16" s="5"/>
      <c r="L16" s="5"/>
    </row>
    <row r="17" spans="1:10">
      <c r="A17" s="1">
        <v>12</v>
      </c>
      <c r="B17" t="s">
        <v>15</v>
      </c>
      <c r="I17" s="5"/>
      <c r="J17" s="5"/>
    </row>
    <row r="18" spans="1:10">
      <c r="A18" s="1">
        <v>13</v>
      </c>
      <c r="B18" t="s">
        <v>16</v>
      </c>
      <c r="I18" s="5"/>
      <c r="J18" s="5"/>
    </row>
    <row r="19" spans="1:10">
      <c r="A19" s="1">
        <v>14</v>
      </c>
      <c r="B19" t="s">
        <v>17</v>
      </c>
      <c r="I19" s="5"/>
    </row>
    <row r="20" spans="1:10">
      <c r="A20" s="1">
        <v>15</v>
      </c>
      <c r="B20" t="s">
        <v>18</v>
      </c>
      <c r="I20" s="5"/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20"/>
  <sheetViews>
    <sheetView workbookViewId="0">
      <pane xSplit="2" ySplit="3" topLeftCell="D4" activePane="bottomRight" state="frozen"/>
      <selection activeCell="L3" sqref="C3:L3"/>
      <selection pane="topRight" activeCell="L3" sqref="C3:L3"/>
      <selection pane="bottomLeft" activeCell="L3" sqref="C3:L3"/>
      <selection pane="bottomRight" activeCell="L3" sqref="C3:L3"/>
    </sheetView>
  </sheetViews>
  <sheetFormatPr defaultRowHeight="12.75"/>
  <cols>
    <col min="2" max="2" width="35.7109375" customWidth="1"/>
  </cols>
  <sheetData>
    <row r="3" spans="1:12">
      <c r="A3" s="2" t="s">
        <v>19</v>
      </c>
      <c r="B3" s="2" t="s">
        <v>20</v>
      </c>
      <c r="C3" s="4">
        <v>37748</v>
      </c>
      <c r="D3" s="4">
        <v>37802</v>
      </c>
      <c r="E3" s="4">
        <v>37834</v>
      </c>
      <c r="F3" s="4">
        <v>37836</v>
      </c>
      <c r="G3" s="4">
        <v>37875</v>
      </c>
      <c r="H3" s="3">
        <v>37910</v>
      </c>
      <c r="I3" s="3">
        <v>37944</v>
      </c>
      <c r="J3" s="3">
        <v>37963</v>
      </c>
      <c r="K3" s="3">
        <v>38012</v>
      </c>
      <c r="L3" s="3">
        <v>38033</v>
      </c>
    </row>
    <row r="4" spans="1:12">
      <c r="A4" s="1">
        <v>1</v>
      </c>
      <c r="B4" t="s">
        <v>3</v>
      </c>
      <c r="C4" s="5"/>
      <c r="D4" s="13">
        <v>-0.16948123432410656</v>
      </c>
      <c r="E4" s="5"/>
      <c r="G4" s="5"/>
      <c r="H4" s="5"/>
      <c r="I4" s="5"/>
      <c r="J4" s="5"/>
      <c r="K4" s="5"/>
      <c r="L4" s="5"/>
    </row>
    <row r="5" spans="1:12">
      <c r="A5" s="1">
        <v>2</v>
      </c>
      <c r="B5" t="s">
        <v>4</v>
      </c>
      <c r="C5" s="5"/>
      <c r="D5" s="13">
        <v>0.67727236616617303</v>
      </c>
      <c r="E5" s="5"/>
      <c r="G5" s="5"/>
      <c r="H5" s="5"/>
      <c r="I5" s="5"/>
      <c r="J5" s="5"/>
      <c r="K5" s="5"/>
      <c r="L5" s="5"/>
    </row>
    <row r="6" spans="1:12">
      <c r="A6">
        <v>3</v>
      </c>
      <c r="B6" t="s">
        <v>10</v>
      </c>
      <c r="D6" s="13">
        <v>0.57142816610488811</v>
      </c>
      <c r="E6" s="5"/>
      <c r="G6" s="5"/>
      <c r="H6" s="5"/>
      <c r="I6" s="5"/>
      <c r="J6" s="5"/>
      <c r="K6" s="5"/>
      <c r="L6" s="5"/>
    </row>
    <row r="7" spans="1:12">
      <c r="A7" s="1" t="s">
        <v>5</v>
      </c>
      <c r="B7" t="s">
        <v>11</v>
      </c>
      <c r="E7" s="5"/>
      <c r="G7" s="5"/>
      <c r="H7" s="5"/>
      <c r="I7" s="5"/>
      <c r="J7" s="5"/>
      <c r="K7" s="5"/>
      <c r="L7" s="5"/>
    </row>
    <row r="8" spans="1:12">
      <c r="A8" s="1" t="s">
        <v>12</v>
      </c>
      <c r="B8" t="s">
        <v>13</v>
      </c>
      <c r="D8" s="13">
        <v>0.60670956612531635</v>
      </c>
      <c r="E8" s="5"/>
      <c r="H8" s="5"/>
      <c r="I8" s="5"/>
      <c r="J8" s="5"/>
      <c r="K8" s="5"/>
      <c r="L8" s="5"/>
    </row>
    <row r="9" spans="1:12">
      <c r="A9" s="1">
        <v>4</v>
      </c>
      <c r="B9" t="s">
        <v>8</v>
      </c>
      <c r="D9" s="13">
        <v>0.85367936626831464</v>
      </c>
      <c r="E9" s="5"/>
      <c r="G9" s="5"/>
      <c r="H9" s="5"/>
      <c r="I9" s="5"/>
      <c r="J9" s="5"/>
      <c r="K9" s="5"/>
      <c r="L9" s="5"/>
    </row>
    <row r="10" spans="1:12">
      <c r="A10" s="1">
        <v>5</v>
      </c>
      <c r="B10" t="s">
        <v>6</v>
      </c>
      <c r="C10" s="5"/>
      <c r="D10" s="13">
        <v>0.6419909661457448</v>
      </c>
      <c r="E10" s="5"/>
      <c r="G10" s="5"/>
      <c r="H10" s="5"/>
      <c r="I10" s="5"/>
      <c r="J10" s="5"/>
      <c r="K10" s="5"/>
      <c r="L10" s="5"/>
    </row>
    <row r="11" spans="1:12">
      <c r="A11" s="1">
        <v>6</v>
      </c>
      <c r="B11" t="s">
        <v>21</v>
      </c>
      <c r="C11" s="5"/>
      <c r="D11" s="13">
        <v>1.3829003665747395</v>
      </c>
      <c r="E11" s="5"/>
      <c r="G11" s="5"/>
      <c r="H11" s="5"/>
      <c r="I11" s="5"/>
      <c r="J11" s="5"/>
      <c r="K11" s="5"/>
      <c r="L11" s="5"/>
    </row>
    <row r="12" spans="1:12">
      <c r="A12" s="1">
        <v>7</v>
      </c>
      <c r="B12" t="s">
        <v>22</v>
      </c>
      <c r="C12" s="5"/>
      <c r="D12" s="14">
        <v>1.0653677663908845</v>
      </c>
      <c r="E12" s="5"/>
      <c r="G12" s="5"/>
      <c r="H12" s="5"/>
      <c r="I12" s="5"/>
      <c r="J12" s="5"/>
      <c r="K12" s="5"/>
      <c r="L12" s="5"/>
    </row>
    <row r="13" spans="1:12">
      <c r="A13" s="1">
        <v>8</v>
      </c>
      <c r="B13" t="s">
        <v>7</v>
      </c>
      <c r="C13" s="5"/>
      <c r="D13" s="14">
        <v>1.0653677663908845</v>
      </c>
      <c r="E13" s="5"/>
      <c r="F13" s="5"/>
      <c r="G13" s="5"/>
      <c r="H13" s="5"/>
      <c r="I13" s="5"/>
      <c r="J13" s="5"/>
      <c r="K13" s="5"/>
      <c r="L13" s="5"/>
    </row>
    <row r="14" spans="1:12">
      <c r="A14" s="1">
        <v>9</v>
      </c>
      <c r="B14" t="s">
        <v>9</v>
      </c>
      <c r="D14" s="13">
        <v>1.2417747664930261</v>
      </c>
      <c r="E14" s="5"/>
      <c r="F14" s="5"/>
      <c r="G14" s="5"/>
      <c r="H14" s="5"/>
      <c r="I14" s="5"/>
      <c r="J14" s="5"/>
      <c r="K14" s="5"/>
      <c r="L14" s="5"/>
    </row>
    <row r="15" spans="1:12">
      <c r="A15" s="1">
        <v>10</v>
      </c>
      <c r="B15" t="s">
        <v>23</v>
      </c>
      <c r="D15" s="5"/>
      <c r="E15" s="5"/>
      <c r="F15" s="5"/>
      <c r="G15" s="5"/>
      <c r="I15" s="5"/>
      <c r="L15" s="5"/>
    </row>
    <row r="16" spans="1:12">
      <c r="A16" s="1">
        <v>11</v>
      </c>
      <c r="B16" t="s">
        <v>14</v>
      </c>
      <c r="E16" s="5"/>
      <c r="F16" s="5"/>
      <c r="H16" s="5"/>
      <c r="I16" s="5"/>
      <c r="L16" s="5"/>
    </row>
    <row r="17" spans="1:10">
      <c r="A17" s="1">
        <v>12</v>
      </c>
      <c r="B17" t="s">
        <v>15</v>
      </c>
      <c r="I17" s="5"/>
      <c r="J17" s="5"/>
    </row>
    <row r="18" spans="1:10">
      <c r="A18" s="1">
        <v>13</v>
      </c>
      <c r="B18" t="s">
        <v>16</v>
      </c>
      <c r="I18" s="5"/>
      <c r="J18" s="5"/>
    </row>
    <row r="19" spans="1:10">
      <c r="A19" s="1">
        <v>14</v>
      </c>
      <c r="B19" t="s">
        <v>17</v>
      </c>
      <c r="I19" s="5"/>
    </row>
    <row r="20" spans="1:10">
      <c r="A20" s="1">
        <v>15</v>
      </c>
      <c r="B20" t="s">
        <v>18</v>
      </c>
      <c r="I20" s="5"/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2"/>
  <sheetViews>
    <sheetView zoomScale="85" zoomScaleNormal="85" workbookViewId="0">
      <selection activeCell="L3" sqref="L3"/>
    </sheetView>
  </sheetViews>
  <sheetFormatPr defaultRowHeight="12.75"/>
  <cols>
    <col min="2" max="2" width="17.140625" customWidth="1"/>
    <col min="4" max="9" width="8.7109375" customWidth="1"/>
    <col min="10" max="10" width="10.5703125" customWidth="1"/>
    <col min="11" max="11" width="8.7109375" customWidth="1"/>
    <col min="12" max="12" width="13.42578125" customWidth="1"/>
    <col min="13" max="13" width="12.140625" customWidth="1"/>
    <col min="14" max="19" width="8.7109375" customWidth="1"/>
  </cols>
  <sheetData>
    <row r="1" spans="1:20" ht="15.75">
      <c r="C1" s="124" t="s">
        <v>119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39.75" customHeight="1">
      <c r="A2" s="31" t="s">
        <v>19</v>
      </c>
      <c r="B2" s="28" t="s">
        <v>20</v>
      </c>
      <c r="C2" s="58"/>
      <c r="D2" s="59" t="s">
        <v>103</v>
      </c>
      <c r="E2" s="60" t="s">
        <v>105</v>
      </c>
      <c r="F2" s="60" t="s">
        <v>49</v>
      </c>
      <c r="G2" s="60" t="s">
        <v>50</v>
      </c>
      <c r="H2" s="60" t="s">
        <v>104</v>
      </c>
      <c r="I2" s="60" t="s">
        <v>39</v>
      </c>
      <c r="J2" s="60" t="s">
        <v>106</v>
      </c>
      <c r="K2" s="60" t="s">
        <v>51</v>
      </c>
      <c r="L2" s="60" t="s">
        <v>102</v>
      </c>
      <c r="M2" s="61" t="s">
        <v>52</v>
      </c>
      <c r="N2" s="61" t="s">
        <v>77</v>
      </c>
      <c r="O2" s="62" t="s">
        <v>40</v>
      </c>
      <c r="P2" s="63" t="s">
        <v>57</v>
      </c>
      <c r="Q2" s="63" t="s">
        <v>76</v>
      </c>
      <c r="R2" s="61" t="s">
        <v>41</v>
      </c>
      <c r="S2" s="61" t="s">
        <v>53</v>
      </c>
      <c r="T2" s="63" t="s">
        <v>58</v>
      </c>
    </row>
    <row r="3" spans="1:20">
      <c r="A3" s="34">
        <v>1</v>
      </c>
      <c r="B3" s="27" t="s">
        <v>122</v>
      </c>
      <c r="C3" s="64" t="s">
        <v>116</v>
      </c>
      <c r="D3" s="58">
        <f>MIN('Data Input Sheet'!E816,'Data Input Sheet'!E832,'Data Input Sheet'!E848,'Data Input Sheet'!E863,'Data Input Sheet'!E874,'Data Input Sheet'!E890,'Data Input Sheet'!E904,'Data Input Sheet'!E924)</f>
        <v>12.89</v>
      </c>
      <c r="E3" s="58">
        <f>MIN('Data Input Sheet'!F816,'Data Input Sheet'!F832,'Data Input Sheet'!F848,'Data Input Sheet'!F863,'Data Input Sheet'!F874,'Data Input Sheet'!F890,'Data Input Sheet'!F904,'Data Input Sheet'!F924)</f>
        <v>0</v>
      </c>
      <c r="F3" s="58">
        <f>MIN('Data Input Sheet'!G816,'Data Input Sheet'!G832,'Data Input Sheet'!G848,'Data Input Sheet'!G863,'Data Input Sheet'!G874,'Data Input Sheet'!G890,'Data Input Sheet'!G904,'Data Input Sheet'!G924)</f>
        <v>0</v>
      </c>
      <c r="G3" s="58">
        <f>MIN('Data Input Sheet'!H816,'Data Input Sheet'!H832,'Data Input Sheet'!H848,'Data Input Sheet'!H863,'Data Input Sheet'!H874,'Data Input Sheet'!H890,'Data Input Sheet'!H904,'Data Input Sheet'!H924)</f>
        <v>67.3</v>
      </c>
      <c r="H3" s="58">
        <f>MIN('Data Input Sheet'!I816,'Data Input Sheet'!I832,'Data Input Sheet'!I848,'Data Input Sheet'!I863,'Data Input Sheet'!I874,'Data Input Sheet'!I890,'Data Input Sheet'!I904,'Data Input Sheet'!I924)</f>
        <v>5.66</v>
      </c>
      <c r="I3" s="58">
        <f>MIN('Data Input Sheet'!J816,'Data Input Sheet'!J832,'Data Input Sheet'!J848,'Data Input Sheet'!J863,'Data Input Sheet'!J874,'Data Input Sheet'!J890,'Data Input Sheet'!J904,'Data Input Sheet'!J924)</f>
        <v>4.62</v>
      </c>
      <c r="J3" s="58">
        <f>MIN('Data Input Sheet'!K816,'Data Input Sheet'!K832,'Data Input Sheet'!K848,'Data Input Sheet'!K863,'Data Input Sheet'!K874,'Data Input Sheet'!K890,'Data Input Sheet'!K904,'Data Input Sheet'!K924)</f>
        <v>-63.9</v>
      </c>
      <c r="K3" s="58" t="e">
        <f>MIN('Data Input Sheet'!#REF!,'Data Input Sheet'!#REF!,'Data Input Sheet'!#REF!,'Data Input Sheet'!#REF!,'Data Input Sheet'!#REF!,'Data Input Sheet'!#REF!,'Data Input Sheet'!#REF!,'Data Input Sheet'!#REF!)</f>
        <v>#REF!</v>
      </c>
      <c r="L3" s="58">
        <f>MIN('Data Input Sheet'!L816,'Data Input Sheet'!L832,'Data Input Sheet'!L848,'Data Input Sheet'!L863,'Data Input Sheet'!L874,'Data Input Sheet'!L890,'Data Input Sheet'!L904,'Data Input Sheet'!L924)</f>
        <v>-5.3999999999999604</v>
      </c>
      <c r="M3" s="58">
        <f>MIN('Data Input Sheet'!M816,'Data Input Sheet'!M832,'Data Input Sheet'!M848,'Data Input Sheet'!M863,'Data Input Sheet'!M874,'Data Input Sheet'!M890,'Data Input Sheet'!M904,'Data Input Sheet'!M924)</f>
        <v>3.0480440650953081E-2</v>
      </c>
      <c r="N3" s="58">
        <f>MIN('Data Input Sheet'!P493:P631)</f>
        <v>-8.1151112800865316E-3</v>
      </c>
      <c r="O3" s="58">
        <f>MIN('Data Input Sheet'!Q493:Q631)</f>
        <v>7.0000000000000007E-2</v>
      </c>
      <c r="P3" s="58">
        <f>MIN('Data Input Sheet'!R493:R631)</f>
        <v>7.7000000000000013E-2</v>
      </c>
      <c r="Q3" s="58">
        <f>MIN('Data Input Sheet'!S493:S631)</f>
        <v>77.000000000000014</v>
      </c>
      <c r="R3" s="58">
        <f>MIN('Data Input Sheet'!T493:T631)</f>
        <v>2.2622396545427942E-3</v>
      </c>
      <c r="S3" s="58">
        <f>MIN('Data Input Sheet'!U493:U631)</f>
        <v>3.1013437170764949E-3</v>
      </c>
      <c r="T3" s="58"/>
    </row>
    <row r="4" spans="1:20">
      <c r="C4" s="64" t="s">
        <v>117</v>
      </c>
      <c r="D4" s="58">
        <f>MEDIAN('Data Input Sheet'!E816:E924)</f>
        <v>21.950000000000003</v>
      </c>
      <c r="E4" s="58">
        <f>MEDIAN('Data Input Sheet'!F493:F631)</f>
        <v>397</v>
      </c>
      <c r="F4" s="58">
        <f>MEDIAN('Data Input Sheet'!G493:G631)</f>
        <v>0.27300000000000002</v>
      </c>
      <c r="G4" s="58">
        <f>MEDIAN('Data Input Sheet'!H493:H631)</f>
        <v>59.349999999999994</v>
      </c>
      <c r="H4" s="58">
        <f>MEDIAN('Data Input Sheet'!I493:I631)</f>
        <v>4.91</v>
      </c>
      <c r="I4" s="58">
        <f>MEDIAN('Data Input Sheet'!J493:J631)</f>
        <v>6.3900000000000006</v>
      </c>
      <c r="J4" s="58">
        <f>MEDIAN('Data Input Sheet'!K493:K631)</f>
        <v>-4.4000000000000004</v>
      </c>
      <c r="K4" s="58"/>
      <c r="L4" s="58">
        <f>MEDIAN('Data Input Sheet'!L493:L631)</f>
        <v>4.2639593908629108</v>
      </c>
      <c r="M4" s="58">
        <f>MEDIAN('Data Input Sheet'!M493:M631)</f>
        <v>7.4818209541367017E-2</v>
      </c>
      <c r="N4" s="58">
        <f>MEDIAN('Data Input Sheet'!P493:P631)</f>
        <v>0.16794581206844794</v>
      </c>
      <c r="O4" s="58">
        <f>MEDIAN('Data Input Sheet'!Q493:Q631)</f>
        <v>1.186240059064273</v>
      </c>
      <c r="P4" s="58">
        <f>MEDIAN('Data Input Sheet'!R493:R631)</f>
        <v>2.0104729060342237</v>
      </c>
      <c r="Q4" s="58">
        <f>MEDIAN('Data Input Sheet'!S493:S631)</f>
        <v>2010.472906034224</v>
      </c>
      <c r="R4" s="58">
        <f>MEDIAN('Data Input Sheet'!T493:T631)</f>
        <v>0.67239998076859542</v>
      </c>
      <c r="S4" s="58">
        <f>MEDIAN('Data Input Sheet'!U493:U631)</f>
        <v>0.75811305887322966</v>
      </c>
      <c r="T4" s="58"/>
    </row>
    <row r="5" spans="1:20">
      <c r="C5" s="64" t="s">
        <v>118</v>
      </c>
      <c r="D5" s="58">
        <f>MAX('Data Input Sheet'!E816:E924)</f>
        <v>30.88</v>
      </c>
      <c r="E5" s="58">
        <f>MAX('Data Input Sheet'!F493:F631)</f>
        <v>985</v>
      </c>
      <c r="F5" s="58">
        <f>MAX('Data Input Sheet'!G493:G631)</f>
        <v>0.56999999999999995</v>
      </c>
      <c r="G5" s="58">
        <f>MAX('Data Input Sheet'!H493:H631)</f>
        <v>150.5</v>
      </c>
      <c r="H5" s="58">
        <f>MAX('Data Input Sheet'!I493:I631)</f>
        <v>12.97</v>
      </c>
      <c r="I5" s="58">
        <f>MAX('Data Input Sheet'!J493:J631)</f>
        <v>10.18</v>
      </c>
      <c r="J5" s="58">
        <f>MAX('Data Input Sheet'!K493:K631)</f>
        <v>544.6</v>
      </c>
      <c r="K5" s="58"/>
      <c r="L5" s="58">
        <f>MAX('Data Input Sheet'!L493:L631)</f>
        <v>132.95774647887322</v>
      </c>
      <c r="M5" s="58">
        <f>MAX('Data Input Sheet'!M493:M631)</f>
        <v>3.7077087832740085</v>
      </c>
      <c r="N5" s="58">
        <f>MAX('Data Input Sheet'!P493:P631)</f>
        <v>9.5986822623760215</v>
      </c>
      <c r="O5" s="58">
        <f>MAX('Data Input Sheet'!Q493:Q631)</f>
        <v>8.51</v>
      </c>
      <c r="P5" s="58">
        <f>MAX('Data Input Sheet'!R493:R631)</f>
        <v>14.759</v>
      </c>
      <c r="Q5" s="58">
        <f>MAX('Data Input Sheet'!S493:S631)</f>
        <v>14759</v>
      </c>
      <c r="R5" s="58">
        <f>MAX('Data Input Sheet'!T493:T631)</f>
        <v>2.3685588122351335</v>
      </c>
      <c r="S5" s="58">
        <f>MAX('Data Input Sheet'!U493:U631)</f>
        <v>2.9750109246244514</v>
      </c>
      <c r="T5" s="58"/>
    </row>
    <row r="10" spans="1:20" ht="15.75">
      <c r="C10" s="124" t="s">
        <v>120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6"/>
    </row>
    <row r="11" spans="1:20" ht="45.75" customHeight="1">
      <c r="C11" s="58"/>
      <c r="D11" s="59" t="s">
        <v>103</v>
      </c>
      <c r="E11" s="60" t="s">
        <v>105</v>
      </c>
      <c r="F11" s="60" t="s">
        <v>49</v>
      </c>
      <c r="G11" s="60" t="s">
        <v>50</v>
      </c>
      <c r="H11" s="60" t="s">
        <v>104</v>
      </c>
      <c r="I11" s="60" t="s">
        <v>39</v>
      </c>
      <c r="J11" s="60" t="s">
        <v>106</v>
      </c>
      <c r="K11" s="60" t="s">
        <v>51</v>
      </c>
      <c r="L11" s="60" t="s">
        <v>102</v>
      </c>
      <c r="M11" s="61" t="s">
        <v>52</v>
      </c>
      <c r="N11" s="61" t="s">
        <v>77</v>
      </c>
      <c r="O11" s="62" t="s">
        <v>40</v>
      </c>
      <c r="P11" s="63" t="s">
        <v>57</v>
      </c>
      <c r="Q11" s="63" t="s">
        <v>76</v>
      </c>
      <c r="R11" s="61" t="s">
        <v>41</v>
      </c>
      <c r="S11" s="61" t="s">
        <v>53</v>
      </c>
      <c r="T11" s="63" t="s">
        <v>58</v>
      </c>
    </row>
    <row r="12" spans="1:20">
      <c r="C12" s="64" t="s">
        <v>116</v>
      </c>
      <c r="D12" s="58">
        <f>MIN('Data Input Sheet'!E634:E815)</f>
        <v>11.26</v>
      </c>
      <c r="E12" s="58">
        <f>MIN('Data Input Sheet'!F634:F815)</f>
        <v>0</v>
      </c>
      <c r="F12" s="58">
        <f>MIN('Data Input Sheet'!G634:G815)</f>
        <v>0</v>
      </c>
      <c r="G12" s="58">
        <f>MIN('Data Input Sheet'!H634:H815)</f>
        <v>4.2</v>
      </c>
      <c r="H12" s="58">
        <f>MIN('Data Input Sheet'!I634:I815)</f>
        <v>7.8E-2</v>
      </c>
      <c r="I12" s="58">
        <f>MIN('Data Input Sheet'!J634:J815)</f>
        <v>3.51</v>
      </c>
      <c r="J12" s="58">
        <f>MIN('Data Input Sheet'!K634:K815)</f>
        <v>-237.2</v>
      </c>
      <c r="K12" s="58"/>
      <c r="L12" s="58">
        <f>MIN('Data Input Sheet'!L634:L815)</f>
        <v>-3.6399999999999766</v>
      </c>
      <c r="M12" s="58">
        <f>MIN('Data Input Sheet'!M634:M815)</f>
        <v>4.6423706464427672E-3</v>
      </c>
      <c r="N12" s="58">
        <f>MIN('Data Input Sheet'!P634:P815)</f>
        <v>6.0000000000000001E-3</v>
      </c>
      <c r="O12" s="58">
        <f>MIN('Data Input Sheet'!Q634:Q815)</f>
        <v>8.6539582982362862E-2</v>
      </c>
      <c r="P12" s="58">
        <f>MIN('Data Input Sheet'!R634:R815)</f>
        <v>0.13719073260379977</v>
      </c>
      <c r="Q12" s="58">
        <f>MIN('Data Input Sheet'!S634:S815)</f>
        <v>137.19073260379977</v>
      </c>
      <c r="R12" s="58">
        <f>MIN('Data Input Sheet'!T634:T815)</f>
        <v>1.3815377617418592E-3</v>
      </c>
      <c r="S12" s="58">
        <f>MIN('Data Input Sheet'!U634:U815)</f>
        <v>-3.0000000000000001E-3</v>
      </c>
      <c r="T12" s="58"/>
    </row>
    <row r="13" spans="1:20">
      <c r="C13" s="64" t="s">
        <v>117</v>
      </c>
      <c r="D13" s="58">
        <f>MEDIAN('Data Input Sheet'!E634:E815)</f>
        <v>19.940000000000001</v>
      </c>
      <c r="E13" s="58" t="e">
        <f>MEDIAN('Data Input Sheet'!F634:F815)</f>
        <v>#NUM!</v>
      </c>
      <c r="F13" s="58" t="e">
        <f>MEDIAN('Data Input Sheet'!G634:G815)</f>
        <v>#NUM!</v>
      </c>
      <c r="G13" s="58">
        <f>MEDIAN('Data Input Sheet'!H634:H815)</f>
        <v>67.400000000000006</v>
      </c>
      <c r="H13" s="58">
        <f>MEDIAN('Data Input Sheet'!I634:I815)</f>
        <v>6.19</v>
      </c>
      <c r="I13" s="58">
        <f>MEDIAN('Data Input Sheet'!J634:J815)</f>
        <v>6.18</v>
      </c>
      <c r="J13" s="58">
        <f>MEDIAN('Data Input Sheet'!K634:K815)</f>
        <v>8.9</v>
      </c>
      <c r="K13" s="58"/>
      <c r="L13" s="58">
        <f>MEDIAN('Data Input Sheet'!L634:L815)</f>
        <v>1.9500000000000073</v>
      </c>
      <c r="M13" s="58">
        <f>MEDIAN('Data Input Sheet'!M634:M815)</f>
        <v>6.6722482015439594E-2</v>
      </c>
      <c r="N13" s="58">
        <f>MEDIAN('Data Input Sheet'!P634:P815)</f>
        <v>0.109621884909286</v>
      </c>
      <c r="O13" s="58">
        <f>MEDIAN('Data Input Sheet'!Q634:Q815)</f>
        <v>0.95408771225811018</v>
      </c>
      <c r="P13" s="58">
        <f>MEDIAN('Data Input Sheet'!R634:R815)</f>
        <v>1.6917511766066606</v>
      </c>
      <c r="Q13" s="58">
        <f>MEDIAN('Data Input Sheet'!S634:S815)</f>
        <v>1691.7511766066605</v>
      </c>
      <c r="R13" s="58">
        <f>MEDIAN('Data Input Sheet'!T634:T815)</f>
        <v>0.64506355987709707</v>
      </c>
      <c r="S13" s="58">
        <f>MEDIAN('Data Input Sheet'!U634:U815)</f>
        <v>0.75271885981649755</v>
      </c>
      <c r="T13" s="58"/>
    </row>
    <row r="14" spans="1:20">
      <c r="C14" s="64" t="s">
        <v>118</v>
      </c>
      <c r="D14" s="58">
        <f>MAX('Data Input Sheet'!E634:E815)</f>
        <v>33.83</v>
      </c>
      <c r="E14" s="58">
        <f>MAX('Data Input Sheet'!F634:F815)</f>
        <v>0</v>
      </c>
      <c r="F14" s="58">
        <f>MAX('Data Input Sheet'!G634:G815)</f>
        <v>0</v>
      </c>
      <c r="G14" s="58">
        <f>MAX('Data Input Sheet'!H634:H815)</f>
        <v>263.7</v>
      </c>
      <c r="H14" s="58">
        <f>MAX('Data Input Sheet'!I634:I815)</f>
        <v>26.14</v>
      </c>
      <c r="I14" s="58">
        <f>MAX('Data Input Sheet'!J634:J815)</f>
        <v>53.72</v>
      </c>
      <c r="J14" s="58">
        <f>MAX('Data Input Sheet'!K634:K815)</f>
        <v>253.6</v>
      </c>
      <c r="K14" s="58"/>
      <c r="L14" s="58">
        <f>MAX('Data Input Sheet'!L634:L815)</f>
        <v>2266.181818181818</v>
      </c>
      <c r="M14" s="58">
        <f>MAX('Data Input Sheet'!M634:M815)</f>
        <v>10.182</v>
      </c>
      <c r="N14" s="58">
        <f>MAX('Data Input Sheet'!P634:P815)</f>
        <v>17.544</v>
      </c>
      <c r="O14" s="58">
        <f>MAX('Data Input Sheet'!Q634:Q815)</f>
        <v>27.4</v>
      </c>
      <c r="P14" s="58">
        <f>MAX('Data Input Sheet'!R634:R815)</f>
        <v>33.28</v>
      </c>
      <c r="Q14" s="58">
        <f>MAX('Data Input Sheet'!S634:S815)</f>
        <v>33280</v>
      </c>
      <c r="R14" s="58">
        <f>MAX('Data Input Sheet'!T634:T815)</f>
        <v>3.7149999999999999</v>
      </c>
      <c r="S14" s="58">
        <f>MAX('Data Input Sheet'!U634:U815)</f>
        <v>3.8559999999999999</v>
      </c>
      <c r="T14" s="58"/>
    </row>
    <row r="18" spans="3:20" ht="15.75">
      <c r="C18" s="124" t="s">
        <v>121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</row>
    <row r="19" spans="3:20" ht="45.75" customHeight="1">
      <c r="C19" s="58"/>
      <c r="D19" s="59" t="s">
        <v>103</v>
      </c>
      <c r="E19" s="60" t="s">
        <v>105</v>
      </c>
      <c r="F19" s="60" t="s">
        <v>49</v>
      </c>
      <c r="G19" s="60" t="s">
        <v>50</v>
      </c>
      <c r="H19" s="60" t="s">
        <v>104</v>
      </c>
      <c r="I19" s="60" t="s">
        <v>39</v>
      </c>
      <c r="J19" s="60" t="s">
        <v>106</v>
      </c>
      <c r="K19" s="60" t="s">
        <v>51</v>
      </c>
      <c r="L19" s="60" t="s">
        <v>102</v>
      </c>
      <c r="M19" s="61" t="s">
        <v>52</v>
      </c>
      <c r="N19" s="61" t="s">
        <v>77</v>
      </c>
      <c r="O19" s="62" t="s">
        <v>40</v>
      </c>
      <c r="P19" s="63" t="s">
        <v>57</v>
      </c>
      <c r="Q19" s="63" t="s">
        <v>76</v>
      </c>
      <c r="R19" s="61" t="s">
        <v>41</v>
      </c>
      <c r="S19" s="61" t="s">
        <v>53</v>
      </c>
      <c r="T19" s="63" t="s">
        <v>58</v>
      </c>
    </row>
    <row r="20" spans="3:20">
      <c r="C20" s="64" t="s">
        <v>116</v>
      </c>
      <c r="D20" s="58">
        <f>MIN('Data Input Sheet'!E816:E936)</f>
        <v>12.29</v>
      </c>
      <c r="E20" s="58">
        <f>MIN('Data Input Sheet'!F816:F936)</f>
        <v>0</v>
      </c>
      <c r="F20" s="58">
        <f>MIN('Data Input Sheet'!G816:G936)</f>
        <v>0</v>
      </c>
      <c r="G20" s="58">
        <f>MIN('Data Input Sheet'!H816:H936)</f>
        <v>6.6</v>
      </c>
      <c r="H20" s="58">
        <f>MIN('Data Input Sheet'!I816:I936)</f>
        <v>0.57999999999999996</v>
      </c>
      <c r="I20" s="58">
        <f>MIN('Data Input Sheet'!J816:J936)</f>
        <v>2.84</v>
      </c>
      <c r="J20" s="58">
        <f>MIN('Data Input Sheet'!K816:K936)</f>
        <v>-146.30000000000001</v>
      </c>
      <c r="K20" s="58"/>
      <c r="L20" s="58">
        <f>MIN('Data Input Sheet'!L816:L936)</f>
        <v>-22.640000000000022</v>
      </c>
      <c r="M20" s="58">
        <f>MIN('Data Input Sheet'!M816:M936)</f>
        <v>1.3087946601130995E-2</v>
      </c>
      <c r="N20" s="58">
        <f>MIN('Data Input Sheet'!P816:P936)</f>
        <v>2.6509631707209574E-3</v>
      </c>
      <c r="O20" s="58">
        <f>MIN('Data Input Sheet'!Q816:Q936)</f>
        <v>0.14583696220170739</v>
      </c>
      <c r="P20" s="58">
        <f>MIN('Data Input Sheet'!R816:R936)</f>
        <v>0.16667887685529259</v>
      </c>
      <c r="Q20" s="58">
        <f>MIN('Data Input Sheet'!S816:S936)</f>
        <v>166.6788768552926</v>
      </c>
      <c r="R20" s="58">
        <f>MIN('Data Input Sheet'!T816:T936)</f>
        <v>3.9154597042978523E-4</v>
      </c>
      <c r="S20" s="58">
        <f>MIN('Data Input Sheet'!U816:U936)</f>
        <v>2.5574278370242703E-3</v>
      </c>
      <c r="T20" s="58"/>
    </row>
    <row r="21" spans="3:20">
      <c r="C21" s="64" t="s">
        <v>117</v>
      </c>
      <c r="D21" s="58">
        <f>MEDIAN('Data Input Sheet'!E816:E936)</f>
        <v>22.92</v>
      </c>
      <c r="E21" s="58" t="e">
        <f>MEDIAN('Data Input Sheet'!F816:F936)</f>
        <v>#NUM!</v>
      </c>
      <c r="F21" s="58" t="e">
        <f>MEDIAN('Data Input Sheet'!G816:G936)</f>
        <v>#NUM!</v>
      </c>
      <c r="G21" s="58">
        <f>MEDIAN('Data Input Sheet'!H816:H936)</f>
        <v>65.3</v>
      </c>
      <c r="H21" s="58">
        <f>MEDIAN('Data Input Sheet'!I816:I936)</f>
        <v>5.66</v>
      </c>
      <c r="I21" s="58">
        <f>MEDIAN('Data Input Sheet'!J816:J936)</f>
        <v>5.9749999999999996</v>
      </c>
      <c r="J21" s="58">
        <f>MEDIAN('Data Input Sheet'!K816:K936)</f>
        <v>9.6000000000000014</v>
      </c>
      <c r="K21" s="58"/>
      <c r="L21" s="58">
        <f>MEDIAN('Data Input Sheet'!L816:L936)</f>
        <v>4.3585830558638694</v>
      </c>
      <c r="M21" s="58">
        <f>MEDIAN('Data Input Sheet'!M816:M936)</f>
        <v>6.0454524314510899E-2</v>
      </c>
      <c r="N21" s="58">
        <f>MEDIAN('Data Input Sheet'!P816:P936)</f>
        <v>0.2060940285969402</v>
      </c>
      <c r="O21" s="58">
        <f>MEDIAN('Data Input Sheet'!Q816:Q936)</f>
        <v>0.82296768816514931</v>
      </c>
      <c r="P21" s="58">
        <f>MEDIAN('Data Input Sheet'!R816:R936)</f>
        <v>1.3879730769835488</v>
      </c>
      <c r="Q21" s="58">
        <f>MEDIAN('Data Input Sheet'!S816:S936)</f>
        <v>1387.9730769835487</v>
      </c>
      <c r="R21" s="58">
        <f>MEDIAN('Data Input Sheet'!T816:T936)</f>
        <v>0.62726638066134432</v>
      </c>
      <c r="S21" s="58">
        <f>MEDIAN('Data Input Sheet'!U816:U936)</f>
        <v>0.72186331046962382</v>
      </c>
      <c r="T21" s="58"/>
    </row>
    <row r="22" spans="3:20">
      <c r="C22" s="64" t="s">
        <v>118</v>
      </c>
      <c r="D22" s="58">
        <f>MAX('Data Input Sheet'!E816:E936)</f>
        <v>31.88</v>
      </c>
      <c r="E22" s="58">
        <f>MAX('Data Input Sheet'!F816:F936)</f>
        <v>0</v>
      </c>
      <c r="F22" s="58">
        <f>MAX('Data Input Sheet'!G816:G936)</f>
        <v>0</v>
      </c>
      <c r="G22" s="58">
        <f>MAX('Data Input Sheet'!H816:H936)</f>
        <v>195.2</v>
      </c>
      <c r="H22" s="58">
        <f>MAX('Data Input Sheet'!I816:I936)</f>
        <v>15.44</v>
      </c>
      <c r="I22" s="58">
        <f>MAX('Data Input Sheet'!J816:J936)</f>
        <v>8.61</v>
      </c>
      <c r="J22" s="58">
        <f>MAX('Data Input Sheet'!K816:K936)</f>
        <v>163.69999999999999</v>
      </c>
      <c r="K22" s="58"/>
      <c r="L22" s="58">
        <f>MAX('Data Input Sheet'!L816:L936)</f>
        <v>72.340000000000018</v>
      </c>
      <c r="M22" s="58">
        <f>MAX('Data Input Sheet'!M816:M936)</f>
        <v>0.96733940958953124</v>
      </c>
      <c r="N22" s="58">
        <f>MAX('Data Input Sheet'!P816:P936)</f>
        <v>8.0269178457092032</v>
      </c>
      <c r="O22" s="58">
        <f>MAX('Data Input Sheet'!Q816:Q936)</f>
        <v>6.3804389725379345</v>
      </c>
      <c r="P22" s="58">
        <f>MAX('Data Input Sheet'!R816:R936)</f>
        <v>9.0855552862923474</v>
      </c>
      <c r="Q22" s="58">
        <f>MAX('Data Input Sheet'!S816:S936)</f>
        <v>9085.5552862923469</v>
      </c>
      <c r="R22" s="58">
        <f>MAX('Data Input Sheet'!T816:T936)</f>
        <v>2.3951819420925009</v>
      </c>
      <c r="S22" s="58">
        <f>MAX('Data Input Sheet'!U816:U936)</f>
        <v>2.7426150306902861</v>
      </c>
      <c r="T22" s="58"/>
    </row>
  </sheetData>
  <mergeCells count="3">
    <mergeCell ref="C1:T1"/>
    <mergeCell ref="C10:T10"/>
    <mergeCell ref="C18:T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157"/>
  <sheetViews>
    <sheetView workbookViewId="0">
      <selection activeCell="C4" sqref="C4"/>
    </sheetView>
  </sheetViews>
  <sheetFormatPr defaultRowHeight="12.75"/>
  <cols>
    <col min="1" max="1" width="10.85546875" style="66" customWidth="1"/>
  </cols>
  <sheetData>
    <row r="1" spans="1:1">
      <c r="A1" s="67"/>
    </row>
    <row r="2" spans="1:1">
      <c r="A2" s="68"/>
    </row>
    <row r="3" spans="1:1">
      <c r="A3" s="68"/>
    </row>
    <row r="4" spans="1:1">
      <c r="A4" s="68"/>
    </row>
    <row r="5" spans="1:1">
      <c r="A5" s="68"/>
    </row>
    <row r="6" spans="1:1">
      <c r="A6" s="68"/>
    </row>
    <row r="7" spans="1:1">
      <c r="A7" s="68"/>
    </row>
    <row r="8" spans="1:1">
      <c r="A8" s="68"/>
    </row>
    <row r="9" spans="1:1">
      <c r="A9" s="68"/>
    </row>
    <row r="10" spans="1:1">
      <c r="A10" s="68"/>
    </row>
    <row r="11" spans="1:1">
      <c r="A11" s="68"/>
    </row>
    <row r="12" spans="1:1">
      <c r="A12" s="68"/>
    </row>
    <row r="13" spans="1:1">
      <c r="A13" s="68"/>
    </row>
    <row r="14" spans="1:1">
      <c r="A14" s="68"/>
    </row>
    <row r="15" spans="1:1">
      <c r="A15" s="68"/>
    </row>
    <row r="16" spans="1:1">
      <c r="A16" s="68"/>
    </row>
    <row r="17" spans="1:1">
      <c r="A17" s="68"/>
    </row>
    <row r="18" spans="1:1">
      <c r="A18" s="68"/>
    </row>
    <row r="19" spans="1:1">
      <c r="A19" s="68"/>
    </row>
    <row r="20" spans="1:1">
      <c r="A20" s="68"/>
    </row>
    <row r="21" spans="1:1">
      <c r="A21" s="68"/>
    </row>
    <row r="22" spans="1:1">
      <c r="A22" s="68"/>
    </row>
    <row r="23" spans="1:1">
      <c r="A23" s="68"/>
    </row>
    <row r="24" spans="1:1">
      <c r="A24" s="68"/>
    </row>
    <row r="25" spans="1:1">
      <c r="A25" s="68"/>
    </row>
    <row r="26" spans="1:1">
      <c r="A26" s="68"/>
    </row>
    <row r="27" spans="1:1">
      <c r="A27" s="68"/>
    </row>
    <row r="28" spans="1:1">
      <c r="A28" s="68"/>
    </row>
    <row r="29" spans="1:1">
      <c r="A29" s="68"/>
    </row>
    <row r="30" spans="1:1">
      <c r="A30" s="68"/>
    </row>
    <row r="31" spans="1:1">
      <c r="A31" s="68"/>
    </row>
    <row r="32" spans="1:1">
      <c r="A32" s="68"/>
    </row>
    <row r="33" spans="1:1">
      <c r="A33" s="68"/>
    </row>
    <row r="34" spans="1:1">
      <c r="A34" s="68"/>
    </row>
    <row r="35" spans="1:1">
      <c r="A35" s="68"/>
    </row>
    <row r="36" spans="1:1">
      <c r="A36" s="68"/>
    </row>
    <row r="37" spans="1:1">
      <c r="A37" s="68"/>
    </row>
    <row r="38" spans="1:1">
      <c r="A38" s="68"/>
    </row>
    <row r="39" spans="1:1">
      <c r="A39" s="68"/>
    </row>
    <row r="40" spans="1:1">
      <c r="A40" s="68"/>
    </row>
    <row r="41" spans="1:1">
      <c r="A41" s="68"/>
    </row>
    <row r="42" spans="1:1">
      <c r="A42" s="68"/>
    </row>
    <row r="43" spans="1:1">
      <c r="A43" s="68"/>
    </row>
    <row r="44" spans="1:1">
      <c r="A44" s="68"/>
    </row>
    <row r="45" spans="1:1">
      <c r="A45" s="68"/>
    </row>
    <row r="46" spans="1:1">
      <c r="A46" s="68"/>
    </row>
    <row r="47" spans="1:1">
      <c r="A47" s="68"/>
    </row>
    <row r="48" spans="1:1">
      <c r="A48" s="68"/>
    </row>
    <row r="49" spans="1:1">
      <c r="A49" s="68"/>
    </row>
    <row r="50" spans="1:1">
      <c r="A50" s="68"/>
    </row>
    <row r="51" spans="1:1">
      <c r="A51" s="68"/>
    </row>
    <row r="52" spans="1:1">
      <c r="A52" s="68"/>
    </row>
    <row r="53" spans="1:1">
      <c r="A53" s="68"/>
    </row>
    <row r="54" spans="1:1">
      <c r="A54" s="68"/>
    </row>
    <row r="55" spans="1:1">
      <c r="A55" s="68"/>
    </row>
    <row r="56" spans="1:1">
      <c r="A56" s="68"/>
    </row>
    <row r="57" spans="1:1">
      <c r="A57" s="68"/>
    </row>
    <row r="58" spans="1:1">
      <c r="A58" s="68"/>
    </row>
    <row r="59" spans="1:1">
      <c r="A59" s="68"/>
    </row>
    <row r="60" spans="1:1">
      <c r="A60" s="68"/>
    </row>
    <row r="61" spans="1:1">
      <c r="A61" s="68"/>
    </row>
    <row r="62" spans="1:1">
      <c r="A62" s="68"/>
    </row>
    <row r="63" spans="1:1">
      <c r="A63" s="68"/>
    </row>
    <row r="64" spans="1:1">
      <c r="A64" s="68"/>
    </row>
    <row r="65" spans="1:1">
      <c r="A65" s="68"/>
    </row>
    <row r="66" spans="1:1">
      <c r="A66" s="68"/>
    </row>
    <row r="67" spans="1:1">
      <c r="A67" s="68"/>
    </row>
    <row r="68" spans="1:1">
      <c r="A68" s="68"/>
    </row>
    <row r="69" spans="1:1">
      <c r="A69" s="68"/>
    </row>
    <row r="70" spans="1:1">
      <c r="A70" s="68"/>
    </row>
    <row r="71" spans="1:1">
      <c r="A71" s="68"/>
    </row>
    <row r="72" spans="1:1">
      <c r="A72" s="68"/>
    </row>
    <row r="73" spans="1:1">
      <c r="A73" s="68"/>
    </row>
    <row r="74" spans="1:1">
      <c r="A74" s="68"/>
    </row>
    <row r="75" spans="1:1">
      <c r="A75" s="68"/>
    </row>
    <row r="76" spans="1:1">
      <c r="A76" s="68"/>
    </row>
    <row r="77" spans="1:1">
      <c r="A77" s="68"/>
    </row>
    <row r="78" spans="1:1">
      <c r="A78" s="68"/>
    </row>
    <row r="79" spans="1:1">
      <c r="A79" s="68"/>
    </row>
    <row r="80" spans="1:1">
      <c r="A80" s="68"/>
    </row>
    <row r="81" spans="1:1">
      <c r="A81" s="68"/>
    </row>
    <row r="82" spans="1:1">
      <c r="A82" s="68"/>
    </row>
    <row r="83" spans="1:1">
      <c r="A83" s="68"/>
    </row>
    <row r="84" spans="1:1">
      <c r="A84" s="68"/>
    </row>
    <row r="85" spans="1:1">
      <c r="A85" s="68"/>
    </row>
    <row r="86" spans="1:1">
      <c r="A86" s="68"/>
    </row>
    <row r="87" spans="1:1">
      <c r="A87" s="68"/>
    </row>
    <row r="88" spans="1:1">
      <c r="A88" s="68"/>
    </row>
    <row r="89" spans="1:1">
      <c r="A89" s="68"/>
    </row>
    <row r="90" spans="1:1">
      <c r="A90" s="68"/>
    </row>
    <row r="91" spans="1:1">
      <c r="A91" s="68"/>
    </row>
    <row r="92" spans="1:1">
      <c r="A92" s="68"/>
    </row>
    <row r="93" spans="1:1">
      <c r="A93" s="68"/>
    </row>
    <row r="94" spans="1:1">
      <c r="A94" s="68"/>
    </row>
    <row r="95" spans="1:1">
      <c r="A95" s="68"/>
    </row>
    <row r="96" spans="1:1">
      <c r="A96" s="68"/>
    </row>
    <row r="97" spans="1:1">
      <c r="A97" s="68"/>
    </row>
    <row r="98" spans="1:1">
      <c r="A98" s="68"/>
    </row>
    <row r="99" spans="1:1">
      <c r="A99" s="68"/>
    </row>
    <row r="100" spans="1:1">
      <c r="A100" s="68"/>
    </row>
    <row r="101" spans="1:1">
      <c r="A101" s="68"/>
    </row>
    <row r="102" spans="1:1">
      <c r="A102" s="68"/>
    </row>
    <row r="103" spans="1:1">
      <c r="A103" s="68"/>
    </row>
    <row r="104" spans="1:1">
      <c r="A104" s="68"/>
    </row>
    <row r="105" spans="1:1">
      <c r="A105" s="68"/>
    </row>
    <row r="106" spans="1:1">
      <c r="A106" s="68"/>
    </row>
    <row r="107" spans="1:1">
      <c r="A107" s="68"/>
    </row>
    <row r="108" spans="1:1">
      <c r="A108" s="68"/>
    </row>
    <row r="109" spans="1:1">
      <c r="A109" s="68"/>
    </row>
    <row r="110" spans="1:1">
      <c r="A110" s="68"/>
    </row>
    <row r="111" spans="1:1">
      <c r="A111" s="68"/>
    </row>
    <row r="112" spans="1:1">
      <c r="A112" s="68"/>
    </row>
    <row r="113" spans="1:1">
      <c r="A113" s="68"/>
    </row>
    <row r="114" spans="1:1">
      <c r="A114" s="68"/>
    </row>
    <row r="115" spans="1:1">
      <c r="A115" s="68"/>
    </row>
    <row r="116" spans="1:1">
      <c r="A116" s="68"/>
    </row>
    <row r="117" spans="1:1">
      <c r="A117" s="68"/>
    </row>
    <row r="118" spans="1:1">
      <c r="A118" s="68"/>
    </row>
    <row r="119" spans="1:1">
      <c r="A119" s="68"/>
    </row>
    <row r="120" spans="1:1">
      <c r="A120" s="68"/>
    </row>
    <row r="121" spans="1:1">
      <c r="A121" s="68"/>
    </row>
    <row r="122" spans="1:1">
      <c r="A122" s="68"/>
    </row>
    <row r="123" spans="1:1">
      <c r="A123" s="68"/>
    </row>
    <row r="124" spans="1:1">
      <c r="A124" s="68"/>
    </row>
    <row r="125" spans="1:1">
      <c r="A125" s="68"/>
    </row>
    <row r="126" spans="1:1">
      <c r="A126" s="68"/>
    </row>
    <row r="127" spans="1:1">
      <c r="A127" s="68"/>
    </row>
    <row r="128" spans="1:1">
      <c r="A128" s="68"/>
    </row>
    <row r="129" spans="1:1">
      <c r="A129" s="68"/>
    </row>
    <row r="130" spans="1:1">
      <c r="A130" s="68"/>
    </row>
    <row r="131" spans="1:1">
      <c r="A131" s="68"/>
    </row>
    <row r="132" spans="1:1">
      <c r="A132" s="68"/>
    </row>
    <row r="133" spans="1:1">
      <c r="A133" s="68"/>
    </row>
    <row r="134" spans="1:1">
      <c r="A134" s="68"/>
    </row>
    <row r="135" spans="1:1">
      <c r="A135" s="68"/>
    </row>
    <row r="136" spans="1:1">
      <c r="A136" s="68"/>
    </row>
    <row r="137" spans="1:1">
      <c r="A137" s="68"/>
    </row>
    <row r="138" spans="1:1">
      <c r="A138" s="68"/>
    </row>
    <row r="139" spans="1:1">
      <c r="A139" s="68"/>
    </row>
    <row r="140" spans="1:1">
      <c r="A140" s="68"/>
    </row>
    <row r="141" spans="1:1">
      <c r="A141" s="68"/>
    </row>
    <row r="142" spans="1:1">
      <c r="A142" s="68"/>
    </row>
    <row r="143" spans="1:1">
      <c r="A143" s="68"/>
    </row>
    <row r="144" spans="1:1">
      <c r="A144" s="68"/>
    </row>
    <row r="145" spans="1:1">
      <c r="A145" s="68"/>
    </row>
    <row r="146" spans="1:1">
      <c r="A146" s="68"/>
    </row>
    <row r="147" spans="1:1">
      <c r="A147" s="70"/>
    </row>
    <row r="148" spans="1:1">
      <c r="A148" s="70"/>
    </row>
    <row r="149" spans="1:1">
      <c r="A149" s="70"/>
    </row>
    <row r="150" spans="1:1">
      <c r="A150" s="70"/>
    </row>
    <row r="151" spans="1:1">
      <c r="A151" s="70"/>
    </row>
    <row r="152" spans="1:1">
      <c r="A152" s="70"/>
    </row>
    <row r="153" spans="1:1">
      <c r="A153" s="70"/>
    </row>
    <row r="154" spans="1:1">
      <c r="A154" s="70"/>
    </row>
    <row r="155" spans="1:1">
      <c r="A155" s="70"/>
    </row>
    <row r="156" spans="1:1">
      <c r="A156" s="70"/>
    </row>
    <row r="157" spans="1:1">
      <c r="A157" s="70"/>
    </row>
    <row r="158" spans="1:1">
      <c r="A158" s="70"/>
    </row>
    <row r="159" spans="1:1">
      <c r="A159" s="70"/>
    </row>
    <row r="160" spans="1:1">
      <c r="A160" s="70"/>
    </row>
    <row r="161" spans="1:1">
      <c r="A161" s="70"/>
    </row>
    <row r="162" spans="1:1">
      <c r="A162" s="70"/>
    </row>
    <row r="163" spans="1:1">
      <c r="A163" s="70"/>
    </row>
    <row r="164" spans="1:1">
      <c r="A164" s="70"/>
    </row>
    <row r="165" spans="1:1">
      <c r="A165" s="70"/>
    </row>
    <row r="166" spans="1:1">
      <c r="A166" s="70"/>
    </row>
    <row r="167" spans="1:1">
      <c r="A167" s="70"/>
    </row>
    <row r="168" spans="1:1">
      <c r="A168" s="70"/>
    </row>
    <row r="169" spans="1:1">
      <c r="A169" s="70"/>
    </row>
    <row r="170" spans="1:1">
      <c r="A170" s="70"/>
    </row>
    <row r="171" spans="1:1">
      <c r="A171" s="70"/>
    </row>
    <row r="172" spans="1:1">
      <c r="A172" s="70"/>
    </row>
    <row r="173" spans="1:1">
      <c r="A173" s="70"/>
    </row>
    <row r="174" spans="1:1">
      <c r="A174" s="70"/>
    </row>
    <row r="175" spans="1:1">
      <c r="A175" s="70"/>
    </row>
    <row r="176" spans="1:1">
      <c r="A176" s="70"/>
    </row>
    <row r="177" spans="1:1">
      <c r="A177" s="70"/>
    </row>
    <row r="178" spans="1:1">
      <c r="A178" s="70"/>
    </row>
    <row r="179" spans="1:1">
      <c r="A179" s="70"/>
    </row>
    <row r="180" spans="1:1">
      <c r="A180" s="70"/>
    </row>
    <row r="181" spans="1:1">
      <c r="A181" s="70"/>
    </row>
    <row r="182" spans="1:1">
      <c r="A182" s="70"/>
    </row>
    <row r="183" spans="1:1">
      <c r="A183" s="70"/>
    </row>
    <row r="184" spans="1:1">
      <c r="A184" s="70"/>
    </row>
    <row r="185" spans="1:1">
      <c r="A185" s="70"/>
    </row>
    <row r="186" spans="1:1">
      <c r="A186" s="70"/>
    </row>
    <row r="187" spans="1:1">
      <c r="A187" s="70"/>
    </row>
    <row r="188" spans="1:1">
      <c r="A188" s="70"/>
    </row>
    <row r="189" spans="1:1">
      <c r="A189" s="70"/>
    </row>
    <row r="190" spans="1:1">
      <c r="A190" s="70"/>
    </row>
    <row r="191" spans="1:1">
      <c r="A191" s="70"/>
    </row>
    <row r="192" spans="1:1">
      <c r="A192" s="70"/>
    </row>
    <row r="193" spans="1:1">
      <c r="A193" s="70"/>
    </row>
    <row r="194" spans="1:1">
      <c r="A194" s="70"/>
    </row>
    <row r="195" spans="1:1">
      <c r="A195" s="70"/>
    </row>
    <row r="196" spans="1:1">
      <c r="A196" s="70"/>
    </row>
    <row r="197" spans="1:1">
      <c r="A197" s="70"/>
    </row>
    <row r="198" spans="1:1">
      <c r="A198" s="70"/>
    </row>
    <row r="199" spans="1:1">
      <c r="A199" s="70"/>
    </row>
    <row r="200" spans="1:1">
      <c r="A200" s="70"/>
    </row>
    <row r="201" spans="1:1">
      <c r="A201" s="70"/>
    </row>
    <row r="202" spans="1:1">
      <c r="A202" s="70"/>
    </row>
    <row r="203" spans="1:1">
      <c r="A203" s="70"/>
    </row>
    <row r="204" spans="1:1">
      <c r="A204" s="70"/>
    </row>
    <row r="205" spans="1:1">
      <c r="A205" s="70"/>
    </row>
    <row r="206" spans="1:1">
      <c r="A206" s="70"/>
    </row>
    <row r="207" spans="1:1">
      <c r="A207" s="70"/>
    </row>
    <row r="208" spans="1:1">
      <c r="A208" s="70"/>
    </row>
    <row r="209" spans="1:1">
      <c r="A209" s="70"/>
    </row>
    <row r="210" spans="1:1">
      <c r="A210" s="70"/>
    </row>
    <row r="211" spans="1:1">
      <c r="A211" s="70"/>
    </row>
    <row r="212" spans="1:1">
      <c r="A212" s="70"/>
    </row>
    <row r="213" spans="1:1">
      <c r="A213" s="70"/>
    </row>
    <row r="214" spans="1:1">
      <c r="A214" s="70"/>
    </row>
    <row r="215" spans="1:1">
      <c r="A215" s="70"/>
    </row>
    <row r="216" spans="1:1">
      <c r="A216" s="70"/>
    </row>
    <row r="217" spans="1:1">
      <c r="A217" s="70"/>
    </row>
    <row r="218" spans="1:1">
      <c r="A218" s="70"/>
    </row>
    <row r="219" spans="1:1">
      <c r="A219" s="70"/>
    </row>
    <row r="220" spans="1:1">
      <c r="A220" s="70"/>
    </row>
    <row r="221" spans="1:1">
      <c r="A221" s="70"/>
    </row>
    <row r="222" spans="1:1">
      <c r="A222" s="70"/>
    </row>
    <row r="223" spans="1:1">
      <c r="A223" s="70"/>
    </row>
    <row r="224" spans="1:1">
      <c r="A224" s="70"/>
    </row>
    <row r="225" spans="1:1">
      <c r="A225" s="70"/>
    </row>
    <row r="226" spans="1:1">
      <c r="A226" s="70"/>
    </row>
    <row r="227" spans="1:1">
      <c r="A227" s="70"/>
    </row>
    <row r="228" spans="1:1">
      <c r="A228" s="70"/>
    </row>
    <row r="229" spans="1:1">
      <c r="A229" s="70"/>
    </row>
    <row r="230" spans="1:1">
      <c r="A230" s="70"/>
    </row>
    <row r="231" spans="1:1">
      <c r="A231" s="70"/>
    </row>
    <row r="232" spans="1:1">
      <c r="A232" s="70"/>
    </row>
    <row r="233" spans="1:1">
      <c r="A233" s="70"/>
    </row>
    <row r="234" spans="1:1">
      <c r="A234" s="70"/>
    </row>
    <row r="235" spans="1:1">
      <c r="A235" s="70"/>
    </row>
    <row r="236" spans="1:1">
      <c r="A236" s="70"/>
    </row>
    <row r="237" spans="1:1">
      <c r="A237" s="70"/>
    </row>
    <row r="238" spans="1:1">
      <c r="A238" s="70"/>
    </row>
    <row r="239" spans="1:1">
      <c r="A239" s="70"/>
    </row>
    <row r="240" spans="1:1">
      <c r="A240" s="70"/>
    </row>
    <row r="241" spans="1:1">
      <c r="A241" s="70"/>
    </row>
    <row r="242" spans="1:1">
      <c r="A242" s="70"/>
    </row>
    <row r="243" spans="1:1">
      <c r="A243" s="70"/>
    </row>
    <row r="244" spans="1:1">
      <c r="A244" s="70"/>
    </row>
    <row r="245" spans="1:1">
      <c r="A245" s="70"/>
    </row>
    <row r="246" spans="1:1">
      <c r="A246" s="70"/>
    </row>
    <row r="247" spans="1:1">
      <c r="A247" s="70"/>
    </row>
    <row r="248" spans="1:1">
      <c r="A248" s="70"/>
    </row>
    <row r="249" spans="1:1">
      <c r="A249" s="70"/>
    </row>
    <row r="250" spans="1:1">
      <c r="A250" s="70"/>
    </row>
    <row r="251" spans="1:1">
      <c r="A251" s="70"/>
    </row>
    <row r="252" spans="1:1">
      <c r="A252" s="70"/>
    </row>
    <row r="253" spans="1:1">
      <c r="A253" s="70"/>
    </row>
    <row r="254" spans="1:1">
      <c r="A254" s="70"/>
    </row>
    <row r="255" spans="1:1">
      <c r="A255" s="70"/>
    </row>
    <row r="256" spans="1:1">
      <c r="A256" s="70"/>
    </row>
    <row r="257" spans="1:1">
      <c r="A257" s="70"/>
    </row>
    <row r="258" spans="1:1">
      <c r="A258" s="70"/>
    </row>
    <row r="259" spans="1:1">
      <c r="A259" s="70"/>
    </row>
    <row r="260" spans="1:1">
      <c r="A260" s="70"/>
    </row>
    <row r="261" spans="1:1">
      <c r="A261" s="70"/>
    </row>
    <row r="262" spans="1:1">
      <c r="A262" s="70"/>
    </row>
    <row r="263" spans="1:1">
      <c r="A263" s="70"/>
    </row>
    <row r="264" spans="1:1">
      <c r="A264" s="70"/>
    </row>
    <row r="265" spans="1:1">
      <c r="A265" s="70"/>
    </row>
    <row r="266" spans="1:1">
      <c r="A266" s="70"/>
    </row>
    <row r="267" spans="1:1">
      <c r="A267" s="70"/>
    </row>
    <row r="268" spans="1:1">
      <c r="A268" s="70"/>
    </row>
    <row r="269" spans="1:1">
      <c r="A269" s="70"/>
    </row>
    <row r="270" spans="1:1">
      <c r="A270" s="70"/>
    </row>
    <row r="271" spans="1:1">
      <c r="A271" s="70"/>
    </row>
    <row r="272" spans="1:1">
      <c r="A272" s="70"/>
    </row>
    <row r="273" spans="1:1">
      <c r="A273" s="70"/>
    </row>
    <row r="274" spans="1:1">
      <c r="A274" s="70"/>
    </row>
    <row r="275" spans="1:1">
      <c r="A275" s="70"/>
    </row>
    <row r="276" spans="1:1">
      <c r="A276" s="70"/>
    </row>
    <row r="277" spans="1:1">
      <c r="A277" s="70"/>
    </row>
    <row r="278" spans="1:1">
      <c r="A278" s="70"/>
    </row>
    <row r="279" spans="1:1">
      <c r="A279" s="70"/>
    </row>
    <row r="280" spans="1:1">
      <c r="A280" s="70"/>
    </row>
    <row r="281" spans="1:1">
      <c r="A281" s="70"/>
    </row>
    <row r="282" spans="1:1">
      <c r="A282" s="70"/>
    </row>
    <row r="283" spans="1:1">
      <c r="A283" s="70"/>
    </row>
    <row r="284" spans="1:1">
      <c r="A284" s="70"/>
    </row>
    <row r="285" spans="1:1">
      <c r="A285" s="70"/>
    </row>
    <row r="286" spans="1:1">
      <c r="A286" s="70"/>
    </row>
    <row r="287" spans="1:1">
      <c r="A287" s="70"/>
    </row>
    <row r="288" spans="1:1">
      <c r="A288" s="70"/>
    </row>
    <row r="289" spans="1:1">
      <c r="A289" s="70"/>
    </row>
    <row r="290" spans="1:1">
      <c r="A290" s="70"/>
    </row>
    <row r="291" spans="1:1">
      <c r="A291" s="70"/>
    </row>
    <row r="292" spans="1:1">
      <c r="A292" s="70"/>
    </row>
    <row r="293" spans="1:1">
      <c r="A293" s="70"/>
    </row>
    <row r="294" spans="1:1">
      <c r="A294" s="70"/>
    </row>
    <row r="295" spans="1:1">
      <c r="A295" s="70"/>
    </row>
    <row r="296" spans="1:1">
      <c r="A296" s="70"/>
    </row>
    <row r="297" spans="1:1">
      <c r="A297" s="70"/>
    </row>
    <row r="298" spans="1:1">
      <c r="A298" s="70"/>
    </row>
    <row r="299" spans="1:1">
      <c r="A299" s="70"/>
    </row>
    <row r="300" spans="1:1">
      <c r="A300" s="70"/>
    </row>
    <row r="301" spans="1:1">
      <c r="A301" s="70"/>
    </row>
    <row r="302" spans="1:1">
      <c r="A302" s="70"/>
    </row>
    <row r="303" spans="1:1">
      <c r="A303" s="70"/>
    </row>
    <row r="304" spans="1:1">
      <c r="A304" s="70"/>
    </row>
    <row r="305" spans="1:1">
      <c r="A305" s="70"/>
    </row>
    <row r="306" spans="1:1">
      <c r="A306" s="70"/>
    </row>
    <row r="307" spans="1:1">
      <c r="A307" s="70"/>
    </row>
    <row r="308" spans="1:1">
      <c r="A308" s="70"/>
    </row>
    <row r="309" spans="1:1">
      <c r="A309" s="70"/>
    </row>
    <row r="310" spans="1:1">
      <c r="A310" s="70"/>
    </row>
    <row r="311" spans="1:1">
      <c r="A311" s="70"/>
    </row>
    <row r="312" spans="1:1">
      <c r="A312" s="70"/>
    </row>
    <row r="313" spans="1:1">
      <c r="A313" s="70"/>
    </row>
    <row r="314" spans="1:1">
      <c r="A314" s="70"/>
    </row>
    <row r="315" spans="1:1">
      <c r="A315" s="70"/>
    </row>
    <row r="316" spans="1:1">
      <c r="A316" s="70"/>
    </row>
    <row r="317" spans="1:1">
      <c r="A317" s="70"/>
    </row>
    <row r="318" spans="1:1">
      <c r="A318" s="70"/>
    </row>
    <row r="319" spans="1:1">
      <c r="A319" s="70"/>
    </row>
    <row r="320" spans="1:1">
      <c r="A320" s="70"/>
    </row>
    <row r="321" spans="1:1">
      <c r="A321" s="70"/>
    </row>
    <row r="322" spans="1:1">
      <c r="A322" s="70"/>
    </row>
    <row r="323" spans="1:1">
      <c r="A323" s="70"/>
    </row>
    <row r="324" spans="1:1">
      <c r="A324" s="70"/>
    </row>
    <row r="325" spans="1:1">
      <c r="A325" s="70"/>
    </row>
    <row r="326" spans="1:1">
      <c r="A326" s="70"/>
    </row>
    <row r="327" spans="1:1">
      <c r="A327" s="70"/>
    </row>
    <row r="328" spans="1:1">
      <c r="A328" s="70"/>
    </row>
    <row r="329" spans="1:1">
      <c r="A329" s="70"/>
    </row>
    <row r="330" spans="1:1">
      <c r="A330" s="70"/>
    </row>
    <row r="331" spans="1:1">
      <c r="A331" s="70"/>
    </row>
    <row r="332" spans="1:1">
      <c r="A332" s="70"/>
    </row>
    <row r="333" spans="1:1">
      <c r="A333" s="70"/>
    </row>
    <row r="334" spans="1:1">
      <c r="A334" s="70"/>
    </row>
    <row r="335" spans="1:1">
      <c r="A335" s="70"/>
    </row>
    <row r="336" spans="1:1">
      <c r="A336" s="70"/>
    </row>
    <row r="337" spans="1:1">
      <c r="A337" s="70"/>
    </row>
    <row r="338" spans="1:1">
      <c r="A338" s="70"/>
    </row>
    <row r="339" spans="1:1">
      <c r="A339" s="70"/>
    </row>
    <row r="340" spans="1:1">
      <c r="A340" s="70"/>
    </row>
    <row r="341" spans="1:1">
      <c r="A341" s="70"/>
    </row>
    <row r="342" spans="1:1">
      <c r="A342" s="70"/>
    </row>
    <row r="343" spans="1:1">
      <c r="A343" s="70"/>
    </row>
    <row r="344" spans="1:1">
      <c r="A344" s="70"/>
    </row>
    <row r="345" spans="1:1">
      <c r="A345" s="70"/>
    </row>
    <row r="346" spans="1:1">
      <c r="A346" s="70"/>
    </row>
    <row r="347" spans="1:1">
      <c r="A347" s="70"/>
    </row>
    <row r="348" spans="1:1">
      <c r="A348" s="70"/>
    </row>
    <row r="349" spans="1:1">
      <c r="A349" s="70"/>
    </row>
    <row r="350" spans="1:1">
      <c r="A350" s="70"/>
    </row>
    <row r="351" spans="1:1">
      <c r="A351" s="70"/>
    </row>
    <row r="352" spans="1:1">
      <c r="A352" s="70"/>
    </row>
    <row r="353" spans="1:1">
      <c r="A353" s="70"/>
    </row>
    <row r="354" spans="1:1">
      <c r="A354" s="70"/>
    </row>
    <row r="355" spans="1:1">
      <c r="A355" s="70"/>
    </row>
    <row r="356" spans="1:1">
      <c r="A356" s="70"/>
    </row>
    <row r="357" spans="1:1">
      <c r="A357" s="70"/>
    </row>
    <row r="358" spans="1:1">
      <c r="A358" s="70"/>
    </row>
    <row r="359" spans="1:1">
      <c r="A359" s="70"/>
    </row>
    <row r="360" spans="1:1">
      <c r="A360" s="70"/>
    </row>
    <row r="361" spans="1:1">
      <c r="A361" s="70"/>
    </row>
    <row r="362" spans="1:1">
      <c r="A362" s="70"/>
    </row>
    <row r="363" spans="1:1">
      <c r="A363" s="70"/>
    </row>
    <row r="364" spans="1:1">
      <c r="A364" s="70"/>
    </row>
    <row r="365" spans="1:1">
      <c r="A365" s="70"/>
    </row>
    <row r="366" spans="1:1">
      <c r="A366" s="70"/>
    </row>
    <row r="367" spans="1:1">
      <c r="A367" s="70"/>
    </row>
    <row r="368" spans="1:1">
      <c r="A368" s="70"/>
    </row>
    <row r="369" spans="1:1">
      <c r="A369" s="70"/>
    </row>
    <row r="370" spans="1:1">
      <c r="A370" s="70"/>
    </row>
    <row r="371" spans="1:1">
      <c r="A371" s="70"/>
    </row>
    <row r="372" spans="1:1">
      <c r="A372" s="70"/>
    </row>
    <row r="373" spans="1:1">
      <c r="A373" s="70"/>
    </row>
    <row r="374" spans="1:1">
      <c r="A374" s="70"/>
    </row>
    <row r="375" spans="1:1">
      <c r="A375" s="70"/>
    </row>
    <row r="376" spans="1:1">
      <c r="A376" s="70"/>
    </row>
    <row r="377" spans="1:1">
      <c r="A377" s="70"/>
    </row>
    <row r="378" spans="1:1">
      <c r="A378" s="70"/>
    </row>
    <row r="379" spans="1:1">
      <c r="A379" s="70"/>
    </row>
    <row r="380" spans="1:1">
      <c r="A380" s="70"/>
    </row>
    <row r="381" spans="1:1">
      <c r="A381" s="70"/>
    </row>
    <row r="382" spans="1:1">
      <c r="A382" s="70"/>
    </row>
    <row r="383" spans="1:1">
      <c r="A383" s="70"/>
    </row>
    <row r="384" spans="1:1">
      <c r="A384" s="70"/>
    </row>
    <row r="385" spans="1:1">
      <c r="A385" s="70"/>
    </row>
    <row r="386" spans="1:1">
      <c r="A386" s="70"/>
    </row>
    <row r="387" spans="1:1">
      <c r="A387" s="70"/>
    </row>
    <row r="388" spans="1:1">
      <c r="A388" s="70"/>
    </row>
    <row r="389" spans="1:1">
      <c r="A389" s="70"/>
    </row>
    <row r="390" spans="1:1">
      <c r="A390" s="70"/>
    </row>
    <row r="391" spans="1:1">
      <c r="A391" s="70"/>
    </row>
    <row r="392" spans="1:1">
      <c r="A392" s="70"/>
    </row>
    <row r="393" spans="1:1">
      <c r="A393" s="70"/>
    </row>
    <row r="394" spans="1:1">
      <c r="A394" s="70"/>
    </row>
    <row r="395" spans="1:1">
      <c r="A395" s="70"/>
    </row>
    <row r="396" spans="1:1">
      <c r="A396" s="70"/>
    </row>
    <row r="397" spans="1:1">
      <c r="A397" s="70"/>
    </row>
    <row r="398" spans="1:1">
      <c r="A398" s="70"/>
    </row>
    <row r="399" spans="1:1">
      <c r="A399" s="70"/>
    </row>
    <row r="400" spans="1:1">
      <c r="A400" s="70"/>
    </row>
    <row r="401" spans="1:1">
      <c r="A401" s="70"/>
    </row>
    <row r="402" spans="1:1">
      <c r="A402" s="70"/>
    </row>
    <row r="403" spans="1:1">
      <c r="A403" s="70"/>
    </row>
    <row r="404" spans="1:1">
      <c r="A404" s="70"/>
    </row>
    <row r="405" spans="1:1">
      <c r="A405" s="70"/>
    </row>
    <row r="406" spans="1:1">
      <c r="A406" s="70"/>
    </row>
    <row r="407" spans="1:1">
      <c r="A407" s="70"/>
    </row>
    <row r="408" spans="1:1">
      <c r="A408" s="70"/>
    </row>
    <row r="409" spans="1:1">
      <c r="A409" s="70"/>
    </row>
    <row r="410" spans="1:1">
      <c r="A410" s="70"/>
    </row>
    <row r="411" spans="1:1">
      <c r="A411" s="70"/>
    </row>
    <row r="412" spans="1:1">
      <c r="A412" s="70"/>
    </row>
    <row r="413" spans="1:1">
      <c r="A413" s="70"/>
    </row>
    <row r="414" spans="1:1">
      <c r="A414" s="70"/>
    </row>
    <row r="415" spans="1:1">
      <c r="A415" s="70"/>
    </row>
    <row r="416" spans="1:1">
      <c r="A416" s="70"/>
    </row>
    <row r="417" spans="1:1">
      <c r="A417" s="70"/>
    </row>
    <row r="418" spans="1:1">
      <c r="A418" s="70"/>
    </row>
    <row r="419" spans="1:1">
      <c r="A419" s="70"/>
    </row>
    <row r="420" spans="1:1">
      <c r="A420" s="70"/>
    </row>
    <row r="421" spans="1:1">
      <c r="A421" s="70"/>
    </row>
    <row r="422" spans="1:1">
      <c r="A422" s="70"/>
    </row>
    <row r="423" spans="1:1">
      <c r="A423" s="70"/>
    </row>
    <row r="424" spans="1:1">
      <c r="A424" s="70"/>
    </row>
    <row r="425" spans="1:1">
      <c r="A425" s="70"/>
    </row>
    <row r="426" spans="1:1">
      <c r="A426" s="70"/>
    </row>
    <row r="427" spans="1:1">
      <c r="A427" s="70"/>
    </row>
    <row r="428" spans="1:1">
      <c r="A428" s="70"/>
    </row>
    <row r="429" spans="1:1">
      <c r="A429" s="70"/>
    </row>
    <row r="430" spans="1:1">
      <c r="A430" s="70"/>
    </row>
    <row r="431" spans="1:1">
      <c r="A431" s="70"/>
    </row>
    <row r="432" spans="1:1">
      <c r="A432" s="70"/>
    </row>
    <row r="433" spans="1:1">
      <c r="A433" s="70"/>
    </row>
    <row r="434" spans="1:1">
      <c r="A434" s="70"/>
    </row>
    <row r="435" spans="1:1">
      <c r="A435" s="70"/>
    </row>
    <row r="436" spans="1:1">
      <c r="A436" s="70"/>
    </row>
    <row r="437" spans="1:1">
      <c r="A437" s="70"/>
    </row>
    <row r="438" spans="1:1">
      <c r="A438" s="70"/>
    </row>
    <row r="439" spans="1:1">
      <c r="A439" s="70"/>
    </row>
    <row r="440" spans="1:1">
      <c r="A440" s="70"/>
    </row>
    <row r="441" spans="1:1">
      <c r="A441" s="70"/>
    </row>
    <row r="442" spans="1:1">
      <c r="A442" s="70"/>
    </row>
    <row r="443" spans="1:1">
      <c r="A443" s="70"/>
    </row>
    <row r="444" spans="1:1">
      <c r="A444" s="70"/>
    </row>
    <row r="445" spans="1:1">
      <c r="A445" s="70"/>
    </row>
    <row r="446" spans="1:1">
      <c r="A446" s="70"/>
    </row>
    <row r="447" spans="1:1">
      <c r="A447" s="70"/>
    </row>
    <row r="448" spans="1:1">
      <c r="A448" s="70"/>
    </row>
    <row r="449" spans="1:1">
      <c r="A449" s="70"/>
    </row>
    <row r="450" spans="1:1">
      <c r="A450" s="70"/>
    </row>
    <row r="451" spans="1:1">
      <c r="A451" s="70"/>
    </row>
    <row r="452" spans="1:1">
      <c r="A452" s="70"/>
    </row>
    <row r="453" spans="1:1">
      <c r="A453" s="70"/>
    </row>
    <row r="454" spans="1:1">
      <c r="A454" s="70"/>
    </row>
    <row r="455" spans="1:1">
      <c r="A455" s="70"/>
    </row>
    <row r="456" spans="1:1">
      <c r="A456" s="70"/>
    </row>
    <row r="457" spans="1:1">
      <c r="A457" s="70"/>
    </row>
    <row r="458" spans="1:1">
      <c r="A458" s="70"/>
    </row>
    <row r="459" spans="1:1">
      <c r="A459" s="70"/>
    </row>
    <row r="460" spans="1:1">
      <c r="A460" s="70"/>
    </row>
    <row r="461" spans="1:1">
      <c r="A461" s="70"/>
    </row>
    <row r="462" spans="1:1">
      <c r="A462" s="70"/>
    </row>
    <row r="463" spans="1:1">
      <c r="A463" s="70"/>
    </row>
    <row r="464" spans="1:1">
      <c r="A464" s="70"/>
    </row>
    <row r="465" spans="1:1">
      <c r="A465" s="70"/>
    </row>
    <row r="466" spans="1:1">
      <c r="A466" s="70"/>
    </row>
    <row r="467" spans="1:1">
      <c r="A467" s="70"/>
    </row>
    <row r="468" spans="1:1">
      <c r="A468" s="70"/>
    </row>
    <row r="469" spans="1:1">
      <c r="A469" s="70"/>
    </row>
    <row r="470" spans="1:1">
      <c r="A470" s="70"/>
    </row>
    <row r="471" spans="1:1">
      <c r="A471" s="70"/>
    </row>
    <row r="472" spans="1:1">
      <c r="A472" s="70"/>
    </row>
    <row r="473" spans="1:1">
      <c r="A473" s="70"/>
    </row>
    <row r="474" spans="1:1">
      <c r="A474" s="70"/>
    </row>
    <row r="475" spans="1:1">
      <c r="A475" s="70"/>
    </row>
    <row r="476" spans="1:1">
      <c r="A476" s="70"/>
    </row>
    <row r="477" spans="1:1">
      <c r="A477" s="70"/>
    </row>
    <row r="478" spans="1:1">
      <c r="A478" s="70"/>
    </row>
    <row r="479" spans="1:1">
      <c r="A479" s="70"/>
    </row>
    <row r="480" spans="1:1">
      <c r="A480" s="70"/>
    </row>
    <row r="481" spans="1:1">
      <c r="A481" s="70"/>
    </row>
    <row r="482" spans="1:1">
      <c r="A482" s="70"/>
    </row>
    <row r="483" spans="1:1">
      <c r="A483" s="70"/>
    </row>
    <row r="484" spans="1:1">
      <c r="A484" s="70"/>
    </row>
    <row r="485" spans="1:1">
      <c r="A485" s="70"/>
    </row>
    <row r="486" spans="1:1">
      <c r="A486" s="70"/>
    </row>
    <row r="487" spans="1:1">
      <c r="A487" s="70"/>
    </row>
    <row r="488" spans="1:1">
      <c r="A488" s="70"/>
    </row>
    <row r="489" spans="1:1">
      <c r="A489" s="70"/>
    </row>
    <row r="490" spans="1:1">
      <c r="A490" s="70"/>
    </row>
    <row r="491" spans="1:1">
      <c r="A491" s="70"/>
    </row>
    <row r="492" spans="1:1">
      <c r="A492" s="70"/>
    </row>
    <row r="493" spans="1:1">
      <c r="A493" s="70"/>
    </row>
    <row r="494" spans="1:1">
      <c r="A494" s="70"/>
    </row>
    <row r="495" spans="1:1">
      <c r="A495" s="70"/>
    </row>
    <row r="496" spans="1:1">
      <c r="A496" s="70"/>
    </row>
    <row r="497" spans="1:1">
      <c r="A497" s="70"/>
    </row>
    <row r="498" spans="1:1">
      <c r="A498" s="70"/>
    </row>
    <row r="499" spans="1:1">
      <c r="A499" s="70"/>
    </row>
    <row r="500" spans="1:1">
      <c r="A500" s="70"/>
    </row>
    <row r="501" spans="1:1">
      <c r="A501" s="70"/>
    </row>
    <row r="502" spans="1:1">
      <c r="A502" s="70"/>
    </row>
    <row r="503" spans="1:1">
      <c r="A503" s="70"/>
    </row>
    <row r="504" spans="1:1">
      <c r="A504" s="70"/>
    </row>
    <row r="505" spans="1:1">
      <c r="A505" s="70"/>
    </row>
    <row r="506" spans="1:1">
      <c r="A506" s="70"/>
    </row>
    <row r="507" spans="1:1">
      <c r="A507" s="70"/>
    </row>
    <row r="508" spans="1:1">
      <c r="A508" s="70"/>
    </row>
    <row r="509" spans="1:1">
      <c r="A509" s="70"/>
    </row>
    <row r="510" spans="1:1">
      <c r="A510" s="70"/>
    </row>
    <row r="511" spans="1:1">
      <c r="A511" s="70"/>
    </row>
    <row r="512" spans="1:1">
      <c r="A512" s="70"/>
    </row>
    <row r="513" spans="1:1">
      <c r="A513" s="70"/>
    </row>
    <row r="514" spans="1:1">
      <c r="A514" s="70"/>
    </row>
    <row r="515" spans="1:1">
      <c r="A515" s="70"/>
    </row>
    <row r="516" spans="1:1">
      <c r="A516" s="70"/>
    </row>
    <row r="517" spans="1:1">
      <c r="A517" s="70"/>
    </row>
    <row r="518" spans="1:1">
      <c r="A518" s="70"/>
    </row>
    <row r="519" spans="1:1">
      <c r="A519" s="70"/>
    </row>
    <row r="520" spans="1:1">
      <c r="A520" s="70"/>
    </row>
    <row r="521" spans="1:1">
      <c r="A521" s="70"/>
    </row>
    <row r="522" spans="1:1">
      <c r="A522" s="70"/>
    </row>
    <row r="523" spans="1:1">
      <c r="A523" s="70"/>
    </row>
    <row r="524" spans="1:1">
      <c r="A524" s="70"/>
    </row>
    <row r="525" spans="1:1">
      <c r="A525" s="70"/>
    </row>
    <row r="526" spans="1:1">
      <c r="A526" s="70"/>
    </row>
    <row r="527" spans="1:1">
      <c r="A527" s="70"/>
    </row>
    <row r="528" spans="1:1">
      <c r="A528" s="70"/>
    </row>
    <row r="529" spans="1:1">
      <c r="A529" s="70"/>
    </row>
    <row r="530" spans="1:1">
      <c r="A530" s="70"/>
    </row>
    <row r="531" spans="1:1">
      <c r="A531" s="70"/>
    </row>
    <row r="532" spans="1:1">
      <c r="A532" s="70"/>
    </row>
    <row r="533" spans="1:1">
      <c r="A533" s="70"/>
    </row>
    <row r="534" spans="1:1">
      <c r="A534" s="70"/>
    </row>
    <row r="535" spans="1:1">
      <c r="A535" s="70"/>
    </row>
    <row r="536" spans="1:1">
      <c r="A536" s="70"/>
    </row>
    <row r="537" spans="1:1">
      <c r="A537" s="70"/>
    </row>
    <row r="538" spans="1:1">
      <c r="A538" s="70"/>
    </row>
    <row r="539" spans="1:1">
      <c r="A539" s="70"/>
    </row>
    <row r="540" spans="1:1">
      <c r="A540" s="70"/>
    </row>
    <row r="541" spans="1:1">
      <c r="A541" s="70"/>
    </row>
    <row r="542" spans="1:1">
      <c r="A542" s="70"/>
    </row>
    <row r="543" spans="1:1">
      <c r="A543" s="70"/>
    </row>
    <row r="544" spans="1:1">
      <c r="A544" s="70"/>
    </row>
    <row r="545" spans="1:1">
      <c r="A545" s="70"/>
    </row>
    <row r="546" spans="1:1">
      <c r="A546" s="70"/>
    </row>
    <row r="547" spans="1:1">
      <c r="A547" s="70"/>
    </row>
    <row r="548" spans="1:1">
      <c r="A548" s="70"/>
    </row>
    <row r="549" spans="1:1">
      <c r="A549" s="70"/>
    </row>
    <row r="550" spans="1:1">
      <c r="A550" s="70"/>
    </row>
    <row r="551" spans="1:1">
      <c r="A551" s="70"/>
    </row>
    <row r="552" spans="1:1">
      <c r="A552" s="70"/>
    </row>
    <row r="553" spans="1:1">
      <c r="A553" s="70"/>
    </row>
    <row r="554" spans="1:1">
      <c r="A554" s="70"/>
    </row>
    <row r="555" spans="1:1">
      <c r="A555" s="70"/>
    </row>
    <row r="556" spans="1:1">
      <c r="A556" s="70"/>
    </row>
    <row r="557" spans="1:1">
      <c r="A557" s="70"/>
    </row>
    <row r="558" spans="1:1">
      <c r="A558" s="70"/>
    </row>
    <row r="559" spans="1:1">
      <c r="A559" s="70"/>
    </row>
    <row r="560" spans="1:1">
      <c r="A560" s="70"/>
    </row>
    <row r="561" spans="1:1">
      <c r="A561" s="70"/>
    </row>
    <row r="562" spans="1:1">
      <c r="A562" s="70"/>
    </row>
    <row r="563" spans="1:1">
      <c r="A563" s="70"/>
    </row>
    <row r="564" spans="1:1">
      <c r="A564" s="70"/>
    </row>
    <row r="565" spans="1:1">
      <c r="A565" s="70"/>
    </row>
    <row r="566" spans="1:1">
      <c r="A566" s="70"/>
    </row>
    <row r="567" spans="1:1">
      <c r="A567" s="70"/>
    </row>
    <row r="568" spans="1:1">
      <c r="A568" s="70"/>
    </row>
    <row r="569" spans="1:1">
      <c r="A569" s="70"/>
    </row>
    <row r="570" spans="1:1">
      <c r="A570" s="70"/>
    </row>
    <row r="571" spans="1:1">
      <c r="A571" s="70"/>
    </row>
    <row r="572" spans="1:1">
      <c r="A572" s="70"/>
    </row>
    <row r="573" spans="1:1">
      <c r="A573" s="70"/>
    </row>
    <row r="574" spans="1:1">
      <c r="A574" s="70"/>
    </row>
    <row r="575" spans="1:1">
      <c r="A575" s="70"/>
    </row>
    <row r="576" spans="1:1">
      <c r="A576" s="70"/>
    </row>
    <row r="577" spans="1:1">
      <c r="A577" s="70"/>
    </row>
    <row r="578" spans="1:1">
      <c r="A578" s="70"/>
    </row>
    <row r="579" spans="1:1">
      <c r="A579" s="70"/>
    </row>
    <row r="580" spans="1:1">
      <c r="A580" s="70"/>
    </row>
    <row r="581" spans="1:1">
      <c r="A581" s="70"/>
    </row>
    <row r="582" spans="1:1">
      <c r="A582" s="70"/>
    </row>
    <row r="583" spans="1:1">
      <c r="A583" s="70"/>
    </row>
    <row r="584" spans="1:1">
      <c r="A584" s="70"/>
    </row>
    <row r="585" spans="1:1">
      <c r="A585" s="70"/>
    </row>
    <row r="586" spans="1:1">
      <c r="A586" s="70"/>
    </row>
    <row r="587" spans="1:1">
      <c r="A587" s="70"/>
    </row>
    <row r="588" spans="1:1">
      <c r="A588" s="70"/>
    </row>
    <row r="589" spans="1:1">
      <c r="A589" s="70"/>
    </row>
    <row r="590" spans="1:1">
      <c r="A590" s="70"/>
    </row>
    <row r="591" spans="1:1">
      <c r="A591" s="70"/>
    </row>
    <row r="592" spans="1:1">
      <c r="A592" s="70"/>
    </row>
    <row r="593" spans="1:1">
      <c r="A593" s="70"/>
    </row>
    <row r="594" spans="1:1">
      <c r="A594" s="70"/>
    </row>
    <row r="595" spans="1:1">
      <c r="A595" s="70"/>
    </row>
    <row r="596" spans="1:1">
      <c r="A596" s="70"/>
    </row>
    <row r="597" spans="1:1">
      <c r="A597" s="70"/>
    </row>
    <row r="598" spans="1:1">
      <c r="A598" s="70"/>
    </row>
    <row r="599" spans="1:1">
      <c r="A599" s="70"/>
    </row>
    <row r="600" spans="1:1">
      <c r="A600" s="70"/>
    </row>
    <row r="601" spans="1:1">
      <c r="A601" s="70"/>
    </row>
    <row r="602" spans="1:1">
      <c r="A602" s="70"/>
    </row>
    <row r="603" spans="1:1">
      <c r="A603" s="70"/>
    </row>
    <row r="604" spans="1:1">
      <c r="A604" s="70"/>
    </row>
    <row r="605" spans="1:1">
      <c r="A605" s="70"/>
    </row>
    <row r="606" spans="1:1">
      <c r="A606" s="70"/>
    </row>
    <row r="607" spans="1:1">
      <c r="A607" s="70"/>
    </row>
    <row r="608" spans="1:1">
      <c r="A608" s="70"/>
    </row>
    <row r="609" spans="1:1">
      <c r="A609" s="70"/>
    </row>
    <row r="610" spans="1:1">
      <c r="A610" s="70"/>
    </row>
    <row r="611" spans="1:1">
      <c r="A611" s="70"/>
    </row>
    <row r="612" spans="1:1">
      <c r="A612" s="70"/>
    </row>
    <row r="613" spans="1:1">
      <c r="A613" s="70"/>
    </row>
    <row r="614" spans="1:1">
      <c r="A614" s="70"/>
    </row>
    <row r="615" spans="1:1">
      <c r="A615" s="70"/>
    </row>
    <row r="616" spans="1:1">
      <c r="A616" s="70"/>
    </row>
    <row r="617" spans="1:1">
      <c r="A617" s="70"/>
    </row>
    <row r="618" spans="1:1">
      <c r="A618" s="70"/>
    </row>
    <row r="619" spans="1:1">
      <c r="A619" s="70"/>
    </row>
    <row r="620" spans="1:1">
      <c r="A620" s="70"/>
    </row>
    <row r="621" spans="1:1">
      <c r="A621" s="70"/>
    </row>
    <row r="622" spans="1:1">
      <c r="A622" s="70"/>
    </row>
    <row r="623" spans="1:1">
      <c r="A623" s="70"/>
    </row>
    <row r="624" spans="1:1">
      <c r="A624" s="70"/>
    </row>
    <row r="625" spans="1:1">
      <c r="A625" s="70"/>
    </row>
    <row r="626" spans="1:1">
      <c r="A626" s="70"/>
    </row>
    <row r="627" spans="1:1">
      <c r="A627" s="70"/>
    </row>
    <row r="628" spans="1:1">
      <c r="A628" s="70"/>
    </row>
    <row r="629" spans="1:1">
      <c r="A629" s="70"/>
    </row>
    <row r="630" spans="1:1">
      <c r="A630" s="70"/>
    </row>
    <row r="631" spans="1:1">
      <c r="A631" s="70"/>
    </row>
    <row r="632" spans="1:1">
      <c r="A632" s="70"/>
    </row>
    <row r="633" spans="1:1">
      <c r="A633" s="70"/>
    </row>
    <row r="634" spans="1:1">
      <c r="A634" s="70"/>
    </row>
    <row r="635" spans="1:1">
      <c r="A635" s="70"/>
    </row>
    <row r="636" spans="1:1">
      <c r="A636" s="70"/>
    </row>
    <row r="637" spans="1:1">
      <c r="A637" s="70"/>
    </row>
    <row r="638" spans="1:1">
      <c r="A638" s="70"/>
    </row>
    <row r="639" spans="1:1">
      <c r="A639" s="70"/>
    </row>
    <row r="640" spans="1:1">
      <c r="A640" s="70"/>
    </row>
    <row r="641" spans="1:1">
      <c r="A641" s="70"/>
    </row>
    <row r="642" spans="1:1">
      <c r="A642" s="70"/>
    </row>
    <row r="643" spans="1:1">
      <c r="A643" s="70"/>
    </row>
    <row r="644" spans="1:1">
      <c r="A644" s="70"/>
    </row>
    <row r="645" spans="1:1">
      <c r="A645" s="70"/>
    </row>
    <row r="646" spans="1:1">
      <c r="A646" s="70"/>
    </row>
    <row r="647" spans="1:1">
      <c r="A647" s="70"/>
    </row>
    <row r="648" spans="1:1">
      <c r="A648" s="70"/>
    </row>
    <row r="649" spans="1:1">
      <c r="A649" s="70"/>
    </row>
    <row r="650" spans="1:1">
      <c r="A650" s="70"/>
    </row>
    <row r="651" spans="1:1">
      <c r="A651" s="70"/>
    </row>
    <row r="652" spans="1:1">
      <c r="A652" s="70"/>
    </row>
    <row r="653" spans="1:1">
      <c r="A653" s="69"/>
    </row>
    <row r="654" spans="1:1">
      <c r="A654" s="69"/>
    </row>
    <row r="655" spans="1:1">
      <c r="A655" s="69"/>
    </row>
    <row r="656" spans="1:1">
      <c r="A656" s="69"/>
    </row>
    <row r="657" spans="1:1">
      <c r="A657" s="69"/>
    </row>
    <row r="658" spans="1:1">
      <c r="A658" s="69"/>
    </row>
    <row r="659" spans="1:1">
      <c r="A659" s="69"/>
    </row>
    <row r="660" spans="1:1">
      <c r="A660" s="69"/>
    </row>
    <row r="661" spans="1:1">
      <c r="A661" s="69"/>
    </row>
    <row r="662" spans="1:1">
      <c r="A662" s="69"/>
    </row>
    <row r="663" spans="1:1">
      <c r="A663" s="69"/>
    </row>
    <row r="664" spans="1:1">
      <c r="A664" s="69"/>
    </row>
    <row r="665" spans="1:1">
      <c r="A665" s="69"/>
    </row>
    <row r="666" spans="1:1">
      <c r="A666" s="69"/>
    </row>
    <row r="667" spans="1:1">
      <c r="A667" s="69"/>
    </row>
    <row r="668" spans="1:1">
      <c r="A668" s="69"/>
    </row>
    <row r="669" spans="1:1">
      <c r="A669" s="69"/>
    </row>
    <row r="670" spans="1:1">
      <c r="A670" s="69"/>
    </row>
    <row r="671" spans="1:1">
      <c r="A671" s="69"/>
    </row>
    <row r="672" spans="1:1">
      <c r="A672" s="69"/>
    </row>
    <row r="673" spans="1:1">
      <c r="A673" s="69"/>
    </row>
    <row r="674" spans="1:1">
      <c r="A674" s="69"/>
    </row>
    <row r="675" spans="1:1">
      <c r="A675" s="69"/>
    </row>
    <row r="676" spans="1:1">
      <c r="A676" s="69"/>
    </row>
    <row r="677" spans="1:1">
      <c r="A677" s="69"/>
    </row>
    <row r="678" spans="1:1">
      <c r="A678" s="69"/>
    </row>
    <row r="679" spans="1:1">
      <c r="A679" s="69"/>
    </row>
    <row r="680" spans="1:1">
      <c r="A680" s="69"/>
    </row>
    <row r="681" spans="1:1">
      <c r="A681" s="69"/>
    </row>
    <row r="682" spans="1:1">
      <c r="A682" s="69"/>
    </row>
    <row r="683" spans="1:1">
      <c r="A683" s="69"/>
    </row>
    <row r="684" spans="1:1">
      <c r="A684" s="69"/>
    </row>
    <row r="685" spans="1:1">
      <c r="A685" s="69"/>
    </row>
    <row r="686" spans="1:1">
      <c r="A686" s="69"/>
    </row>
    <row r="687" spans="1:1">
      <c r="A687" s="69"/>
    </row>
    <row r="688" spans="1:1">
      <c r="A688" s="69"/>
    </row>
    <row r="689" spans="1:1">
      <c r="A689" s="69"/>
    </row>
    <row r="690" spans="1:1">
      <c r="A690" s="69"/>
    </row>
    <row r="691" spans="1:1">
      <c r="A691" s="69"/>
    </row>
    <row r="692" spans="1:1">
      <c r="A692" s="69"/>
    </row>
    <row r="693" spans="1:1">
      <c r="A693" s="69"/>
    </row>
    <row r="694" spans="1:1">
      <c r="A694" s="69"/>
    </row>
    <row r="695" spans="1:1">
      <c r="A695" s="69"/>
    </row>
    <row r="696" spans="1:1">
      <c r="A696" s="69"/>
    </row>
    <row r="697" spans="1:1">
      <c r="A697" s="69"/>
    </row>
    <row r="698" spans="1:1">
      <c r="A698" s="69"/>
    </row>
    <row r="699" spans="1:1">
      <c r="A699" s="69"/>
    </row>
    <row r="700" spans="1:1">
      <c r="A700" s="69"/>
    </row>
    <row r="701" spans="1:1">
      <c r="A701" s="69"/>
    </row>
    <row r="702" spans="1:1">
      <c r="A702" s="69"/>
    </row>
    <row r="703" spans="1:1">
      <c r="A703" s="69"/>
    </row>
    <row r="704" spans="1:1">
      <c r="A704" s="69"/>
    </row>
    <row r="705" spans="1:1">
      <c r="A705" s="69"/>
    </row>
    <row r="706" spans="1:1">
      <c r="A706" s="69"/>
    </row>
    <row r="707" spans="1:1">
      <c r="A707" s="69"/>
    </row>
    <row r="708" spans="1:1">
      <c r="A708" s="69"/>
    </row>
    <row r="709" spans="1:1">
      <c r="A709" s="69"/>
    </row>
    <row r="710" spans="1:1">
      <c r="A710" s="69"/>
    </row>
    <row r="711" spans="1:1">
      <c r="A711" s="69"/>
    </row>
    <row r="712" spans="1:1">
      <c r="A712" s="69"/>
    </row>
    <row r="713" spans="1:1">
      <c r="A713" s="69"/>
    </row>
    <row r="714" spans="1:1">
      <c r="A714" s="69"/>
    </row>
    <row r="715" spans="1:1">
      <c r="A715" s="69"/>
    </row>
    <row r="716" spans="1:1">
      <c r="A716" s="69"/>
    </row>
    <row r="717" spans="1:1">
      <c r="A717" s="69"/>
    </row>
    <row r="718" spans="1:1">
      <c r="A718" s="69"/>
    </row>
    <row r="719" spans="1:1">
      <c r="A719" s="69"/>
    </row>
    <row r="720" spans="1:1">
      <c r="A720" s="69"/>
    </row>
    <row r="721" spans="1:1">
      <c r="A721" s="69"/>
    </row>
    <row r="722" spans="1:1">
      <c r="A722" s="69"/>
    </row>
    <row r="723" spans="1:1">
      <c r="A723" s="69"/>
    </row>
    <row r="724" spans="1:1">
      <c r="A724" s="69"/>
    </row>
    <row r="725" spans="1:1">
      <c r="A725" s="69"/>
    </row>
    <row r="726" spans="1:1">
      <c r="A726" s="69"/>
    </row>
    <row r="727" spans="1:1">
      <c r="A727" s="69"/>
    </row>
    <row r="728" spans="1:1">
      <c r="A728" s="69"/>
    </row>
    <row r="729" spans="1:1">
      <c r="A729" s="69"/>
    </row>
    <row r="730" spans="1:1">
      <c r="A730" s="69"/>
    </row>
    <row r="731" spans="1:1">
      <c r="A731" s="69"/>
    </row>
    <row r="732" spans="1:1">
      <c r="A732" s="69"/>
    </row>
    <row r="733" spans="1:1">
      <c r="A733" s="69"/>
    </row>
    <row r="734" spans="1:1">
      <c r="A734" s="69"/>
    </row>
    <row r="735" spans="1:1">
      <c r="A735" s="69"/>
    </row>
    <row r="736" spans="1:1">
      <c r="A736" s="69"/>
    </row>
    <row r="737" spans="1:1">
      <c r="A737" s="69"/>
    </row>
    <row r="738" spans="1:1">
      <c r="A738" s="69"/>
    </row>
    <row r="739" spans="1:1">
      <c r="A739" s="69"/>
    </row>
    <row r="740" spans="1:1">
      <c r="A740" s="69"/>
    </row>
    <row r="741" spans="1:1">
      <c r="A741" s="69"/>
    </row>
    <row r="742" spans="1:1">
      <c r="A742" s="69"/>
    </row>
    <row r="743" spans="1:1">
      <c r="A743" s="69"/>
    </row>
    <row r="744" spans="1:1">
      <c r="A744" s="69"/>
    </row>
    <row r="745" spans="1:1">
      <c r="A745" s="69"/>
    </row>
    <row r="746" spans="1:1">
      <c r="A746" s="69"/>
    </row>
    <row r="747" spans="1:1">
      <c r="A747" s="69"/>
    </row>
    <row r="748" spans="1:1">
      <c r="A748" s="69"/>
    </row>
    <row r="749" spans="1:1">
      <c r="A749" s="69"/>
    </row>
    <row r="750" spans="1:1">
      <c r="A750" s="69"/>
    </row>
    <row r="751" spans="1:1">
      <c r="A751" s="69"/>
    </row>
    <row r="752" spans="1:1">
      <c r="A752" s="69"/>
    </row>
    <row r="753" spans="1:1">
      <c r="A753" s="69"/>
    </row>
    <row r="754" spans="1:1">
      <c r="A754" s="69"/>
    </row>
    <row r="755" spans="1:1">
      <c r="A755" s="69"/>
    </row>
    <row r="756" spans="1:1">
      <c r="A756" s="69"/>
    </row>
    <row r="757" spans="1:1">
      <c r="A757" s="69"/>
    </row>
    <row r="758" spans="1:1">
      <c r="A758" s="69"/>
    </row>
    <row r="759" spans="1:1">
      <c r="A759" s="69"/>
    </row>
    <row r="760" spans="1:1">
      <c r="A760" s="69"/>
    </row>
    <row r="761" spans="1:1">
      <c r="A761" s="69"/>
    </row>
    <row r="762" spans="1:1">
      <c r="A762" s="69"/>
    </row>
    <row r="763" spans="1:1">
      <c r="A763" s="69"/>
    </row>
    <row r="764" spans="1:1">
      <c r="A764" s="69"/>
    </row>
    <row r="765" spans="1:1">
      <c r="A765" s="69"/>
    </row>
    <row r="766" spans="1:1">
      <c r="A766" s="69"/>
    </row>
    <row r="767" spans="1:1">
      <c r="A767" s="69"/>
    </row>
    <row r="768" spans="1:1">
      <c r="A768" s="69"/>
    </row>
    <row r="769" spans="1:1">
      <c r="A769" s="69"/>
    </row>
    <row r="770" spans="1:1">
      <c r="A770" s="69"/>
    </row>
    <row r="771" spans="1:1">
      <c r="A771" s="69"/>
    </row>
    <row r="772" spans="1:1">
      <c r="A772" s="69"/>
    </row>
    <row r="773" spans="1:1">
      <c r="A773" s="69"/>
    </row>
    <row r="774" spans="1:1">
      <c r="A774" s="69"/>
    </row>
    <row r="775" spans="1:1">
      <c r="A775" s="69"/>
    </row>
    <row r="776" spans="1:1">
      <c r="A776" s="69"/>
    </row>
    <row r="777" spans="1:1">
      <c r="A777" s="69"/>
    </row>
    <row r="778" spans="1:1">
      <c r="A778" s="69"/>
    </row>
    <row r="779" spans="1:1">
      <c r="A779" s="69"/>
    </row>
    <row r="780" spans="1:1">
      <c r="A780" s="69"/>
    </row>
    <row r="781" spans="1:1">
      <c r="A781" s="69"/>
    </row>
    <row r="782" spans="1:1">
      <c r="A782" s="69"/>
    </row>
    <row r="783" spans="1:1">
      <c r="A783" s="69"/>
    </row>
    <row r="784" spans="1:1">
      <c r="A784" s="69"/>
    </row>
    <row r="785" spans="1:1">
      <c r="A785" s="69"/>
    </row>
    <row r="786" spans="1:1">
      <c r="A786" s="69"/>
    </row>
    <row r="787" spans="1:1">
      <c r="A787" s="69"/>
    </row>
    <row r="788" spans="1:1">
      <c r="A788" s="69"/>
    </row>
    <row r="789" spans="1:1">
      <c r="A789" s="69"/>
    </row>
    <row r="790" spans="1:1">
      <c r="A790" s="69"/>
    </row>
    <row r="791" spans="1:1">
      <c r="A791" s="69"/>
    </row>
    <row r="792" spans="1:1">
      <c r="A792" s="69"/>
    </row>
    <row r="793" spans="1:1">
      <c r="A793" s="69"/>
    </row>
    <row r="794" spans="1:1">
      <c r="A794" s="69"/>
    </row>
    <row r="795" spans="1:1">
      <c r="A795" s="69"/>
    </row>
    <row r="796" spans="1:1">
      <c r="A796" s="69"/>
    </row>
    <row r="797" spans="1:1">
      <c r="A797" s="69"/>
    </row>
    <row r="798" spans="1:1">
      <c r="A798" s="69"/>
    </row>
    <row r="799" spans="1:1">
      <c r="A799" s="69"/>
    </row>
    <row r="800" spans="1:1">
      <c r="A800" s="69"/>
    </row>
    <row r="801" spans="1:1">
      <c r="A801" s="69"/>
    </row>
    <row r="802" spans="1:1">
      <c r="A802" s="69"/>
    </row>
    <row r="803" spans="1:1">
      <c r="A803" s="69"/>
    </row>
    <row r="804" spans="1:1">
      <c r="A804" s="69"/>
    </row>
    <row r="805" spans="1:1">
      <c r="A805" s="69"/>
    </row>
    <row r="806" spans="1:1">
      <c r="A806" s="69"/>
    </row>
    <row r="807" spans="1:1">
      <c r="A807" s="69"/>
    </row>
    <row r="808" spans="1:1">
      <c r="A808" s="69"/>
    </row>
    <row r="809" spans="1:1">
      <c r="A809" s="69"/>
    </row>
    <row r="810" spans="1:1">
      <c r="A810" s="69"/>
    </row>
    <row r="811" spans="1:1">
      <c r="A811" s="69"/>
    </row>
    <row r="812" spans="1:1">
      <c r="A812" s="69"/>
    </row>
    <row r="813" spans="1:1">
      <c r="A813" s="69"/>
    </row>
    <row r="814" spans="1:1">
      <c r="A814" s="69"/>
    </row>
    <row r="815" spans="1:1">
      <c r="A815" s="69"/>
    </row>
    <row r="816" spans="1:1">
      <c r="A816" s="69"/>
    </row>
    <row r="817" spans="1:1">
      <c r="A817" s="69"/>
    </row>
    <row r="818" spans="1:1">
      <c r="A818" s="69"/>
    </row>
    <row r="819" spans="1:1">
      <c r="A819" s="69"/>
    </row>
    <row r="820" spans="1:1">
      <c r="A820" s="69"/>
    </row>
    <row r="821" spans="1:1">
      <c r="A821" s="69"/>
    </row>
    <row r="822" spans="1:1">
      <c r="A822" s="69"/>
    </row>
    <row r="823" spans="1:1">
      <c r="A823" s="69"/>
    </row>
    <row r="824" spans="1:1">
      <c r="A824" s="69"/>
    </row>
    <row r="825" spans="1:1">
      <c r="A825" s="69"/>
    </row>
    <row r="826" spans="1:1">
      <c r="A826" s="69"/>
    </row>
    <row r="827" spans="1:1">
      <c r="A827" s="69"/>
    </row>
    <row r="828" spans="1:1">
      <c r="A828" s="69"/>
    </row>
    <row r="829" spans="1:1">
      <c r="A829" s="69"/>
    </row>
    <row r="830" spans="1:1">
      <c r="A830" s="69"/>
    </row>
    <row r="831" spans="1:1">
      <c r="A831" s="69"/>
    </row>
    <row r="832" spans="1:1">
      <c r="A832" s="69"/>
    </row>
    <row r="833" spans="1:1">
      <c r="A833" s="69"/>
    </row>
    <row r="834" spans="1:1">
      <c r="A834" s="69"/>
    </row>
    <row r="835" spans="1:1">
      <c r="A835" s="69"/>
    </row>
    <row r="836" spans="1:1">
      <c r="A836" s="69"/>
    </row>
    <row r="837" spans="1:1">
      <c r="A837" s="69"/>
    </row>
    <row r="838" spans="1:1">
      <c r="A838" s="69"/>
    </row>
    <row r="839" spans="1:1">
      <c r="A839" s="69"/>
    </row>
    <row r="840" spans="1:1">
      <c r="A840" s="69"/>
    </row>
    <row r="841" spans="1:1">
      <c r="A841" s="69"/>
    </row>
    <row r="842" spans="1:1">
      <c r="A842" s="69"/>
    </row>
    <row r="843" spans="1:1">
      <c r="A843" s="69"/>
    </row>
    <row r="844" spans="1:1">
      <c r="A844" s="69"/>
    </row>
    <row r="845" spans="1:1">
      <c r="A845" s="69"/>
    </row>
    <row r="846" spans="1:1">
      <c r="A846" s="69"/>
    </row>
    <row r="847" spans="1:1">
      <c r="A847" s="69"/>
    </row>
    <row r="848" spans="1:1">
      <c r="A848" s="69"/>
    </row>
    <row r="849" spans="1:1">
      <c r="A849" s="69"/>
    </row>
    <row r="850" spans="1:1">
      <c r="A850" s="69"/>
    </row>
    <row r="851" spans="1:1">
      <c r="A851" s="69"/>
    </row>
    <row r="852" spans="1:1">
      <c r="A852" s="69"/>
    </row>
    <row r="853" spans="1:1">
      <c r="A853" s="69"/>
    </row>
    <row r="854" spans="1:1">
      <c r="A854" s="69"/>
    </row>
    <row r="855" spans="1:1">
      <c r="A855" s="69"/>
    </row>
    <row r="856" spans="1:1">
      <c r="A856" s="69"/>
    </row>
    <row r="857" spans="1:1">
      <c r="A857" s="69"/>
    </row>
    <row r="858" spans="1:1">
      <c r="A858" s="69"/>
    </row>
    <row r="859" spans="1:1">
      <c r="A859" s="69"/>
    </row>
    <row r="860" spans="1:1">
      <c r="A860" s="69"/>
    </row>
    <row r="861" spans="1:1">
      <c r="A861" s="69"/>
    </row>
    <row r="862" spans="1:1">
      <c r="A862" s="69"/>
    </row>
    <row r="863" spans="1:1">
      <c r="A863" s="69"/>
    </row>
    <row r="864" spans="1:1">
      <c r="A864" s="69"/>
    </row>
    <row r="865" spans="1:1">
      <c r="A865" s="69"/>
    </row>
    <row r="866" spans="1:1">
      <c r="A866" s="69"/>
    </row>
    <row r="867" spans="1:1">
      <c r="A867" s="69"/>
    </row>
    <row r="868" spans="1:1">
      <c r="A868" s="69"/>
    </row>
    <row r="869" spans="1:1">
      <c r="A869" s="69"/>
    </row>
    <row r="870" spans="1:1">
      <c r="A870" s="69"/>
    </row>
    <row r="871" spans="1:1">
      <c r="A871" s="69"/>
    </row>
    <row r="872" spans="1:1">
      <c r="A872" s="69"/>
    </row>
    <row r="873" spans="1:1">
      <c r="A873" s="69"/>
    </row>
    <row r="874" spans="1:1">
      <c r="A874" s="69"/>
    </row>
    <row r="875" spans="1:1">
      <c r="A875" s="69"/>
    </row>
    <row r="876" spans="1:1">
      <c r="A876" s="69"/>
    </row>
    <row r="877" spans="1:1">
      <c r="A877" s="69"/>
    </row>
    <row r="878" spans="1:1">
      <c r="A878" s="69"/>
    </row>
    <row r="879" spans="1:1">
      <c r="A879" s="69"/>
    </row>
    <row r="880" spans="1:1">
      <c r="A880" s="69"/>
    </row>
    <row r="881" spans="1:1">
      <c r="A881" s="69"/>
    </row>
    <row r="882" spans="1:1">
      <c r="A882" s="69"/>
    </row>
    <row r="883" spans="1:1">
      <c r="A883" s="69"/>
    </row>
    <row r="884" spans="1:1">
      <c r="A884" s="69"/>
    </row>
    <row r="885" spans="1:1">
      <c r="A885" s="69"/>
    </row>
    <row r="886" spans="1:1">
      <c r="A886" s="69"/>
    </row>
    <row r="887" spans="1:1">
      <c r="A887" s="69"/>
    </row>
    <row r="888" spans="1:1">
      <c r="A888" s="69"/>
    </row>
    <row r="889" spans="1:1">
      <c r="A889" s="69"/>
    </row>
    <row r="890" spans="1:1">
      <c r="A890" s="69"/>
    </row>
    <row r="891" spans="1:1">
      <c r="A891" s="69"/>
    </row>
    <row r="892" spans="1:1">
      <c r="A892" s="69"/>
    </row>
    <row r="893" spans="1:1">
      <c r="A893" s="69"/>
    </row>
    <row r="894" spans="1:1">
      <c r="A894" s="69"/>
    </row>
    <row r="895" spans="1:1">
      <c r="A895" s="69"/>
    </row>
    <row r="896" spans="1:1">
      <c r="A896" s="69"/>
    </row>
    <row r="897" spans="1:1">
      <c r="A897" s="69"/>
    </row>
    <row r="898" spans="1:1">
      <c r="A898" s="69"/>
    </row>
    <row r="899" spans="1:1">
      <c r="A899" s="69"/>
    </row>
    <row r="900" spans="1:1">
      <c r="A900" s="69"/>
    </row>
    <row r="901" spans="1:1">
      <c r="A901" s="69"/>
    </row>
    <row r="902" spans="1:1">
      <c r="A902" s="69"/>
    </row>
    <row r="903" spans="1:1">
      <c r="A903" s="69"/>
    </row>
    <row r="904" spans="1:1">
      <c r="A904" s="69"/>
    </row>
    <row r="905" spans="1:1">
      <c r="A905" s="69"/>
    </row>
    <row r="906" spans="1:1">
      <c r="A906" s="69"/>
    </row>
    <row r="907" spans="1:1">
      <c r="A907" s="69"/>
    </row>
    <row r="908" spans="1:1">
      <c r="A908" s="69"/>
    </row>
    <row r="909" spans="1:1">
      <c r="A909" s="69"/>
    </row>
    <row r="910" spans="1:1">
      <c r="A910" s="69"/>
    </row>
    <row r="911" spans="1:1">
      <c r="A911" s="69"/>
    </row>
    <row r="912" spans="1:1">
      <c r="A912" s="69"/>
    </row>
    <row r="913" spans="1:1">
      <c r="A913" s="69"/>
    </row>
    <row r="914" spans="1:1">
      <c r="A914" s="69"/>
    </row>
    <row r="915" spans="1:1">
      <c r="A915" s="69"/>
    </row>
    <row r="916" spans="1:1">
      <c r="A916" s="69"/>
    </row>
    <row r="917" spans="1:1">
      <c r="A917" s="69"/>
    </row>
    <row r="918" spans="1:1">
      <c r="A918" s="69"/>
    </row>
    <row r="919" spans="1:1">
      <c r="A919" s="69"/>
    </row>
    <row r="920" spans="1:1">
      <c r="A920" s="69"/>
    </row>
    <row r="921" spans="1:1">
      <c r="A921" s="69"/>
    </row>
    <row r="922" spans="1:1">
      <c r="A922" s="69"/>
    </row>
    <row r="923" spans="1:1">
      <c r="A923" s="69"/>
    </row>
    <row r="924" spans="1:1">
      <c r="A924" s="69"/>
    </row>
    <row r="925" spans="1:1">
      <c r="A925" s="69"/>
    </row>
    <row r="926" spans="1:1">
      <c r="A926" s="69"/>
    </row>
    <row r="927" spans="1:1">
      <c r="A927" s="69"/>
    </row>
    <row r="928" spans="1:1">
      <c r="A928" s="69"/>
    </row>
    <row r="929" spans="1:1">
      <c r="A929" s="69"/>
    </row>
    <row r="930" spans="1:1">
      <c r="A930" s="69"/>
    </row>
    <row r="931" spans="1:1">
      <c r="A931" s="69"/>
    </row>
    <row r="932" spans="1:1">
      <c r="A932" s="69"/>
    </row>
    <row r="933" spans="1:1">
      <c r="A933" s="69"/>
    </row>
    <row r="934" spans="1:1">
      <c r="A934" s="69"/>
    </row>
    <row r="935" spans="1:1">
      <c r="A935" s="69"/>
    </row>
    <row r="936" spans="1:1">
      <c r="A936" s="69"/>
    </row>
    <row r="937" spans="1:1">
      <c r="A937" s="69"/>
    </row>
    <row r="938" spans="1:1">
      <c r="A938" s="69"/>
    </row>
    <row r="939" spans="1:1">
      <c r="A939" s="69"/>
    </row>
    <row r="940" spans="1:1">
      <c r="A940" s="69"/>
    </row>
    <row r="941" spans="1:1">
      <c r="A941" s="69"/>
    </row>
    <row r="942" spans="1:1">
      <c r="A942" s="69"/>
    </row>
    <row r="943" spans="1:1">
      <c r="A943" s="69"/>
    </row>
    <row r="944" spans="1:1">
      <c r="A944" s="69"/>
    </row>
    <row r="945" spans="1:1">
      <c r="A945" s="69"/>
    </row>
    <row r="946" spans="1:1">
      <c r="A946" s="69"/>
    </row>
    <row r="947" spans="1:1">
      <c r="A947" s="69"/>
    </row>
    <row r="948" spans="1:1">
      <c r="A948" s="69"/>
    </row>
    <row r="949" spans="1:1">
      <c r="A949" s="69"/>
    </row>
    <row r="950" spans="1:1">
      <c r="A950" s="69"/>
    </row>
    <row r="951" spans="1:1">
      <c r="A951" s="69"/>
    </row>
    <row r="952" spans="1:1">
      <c r="A952" s="69"/>
    </row>
    <row r="953" spans="1:1">
      <c r="A953" s="69"/>
    </row>
    <row r="954" spans="1:1">
      <c r="A954" s="69"/>
    </row>
    <row r="955" spans="1:1">
      <c r="A955" s="69"/>
    </row>
    <row r="956" spans="1:1">
      <c r="A956" s="69"/>
    </row>
    <row r="957" spans="1:1">
      <c r="A957" s="69"/>
    </row>
    <row r="958" spans="1:1">
      <c r="A958" s="69"/>
    </row>
    <row r="959" spans="1:1">
      <c r="A959" s="69"/>
    </row>
    <row r="960" spans="1:1">
      <c r="A960" s="69"/>
    </row>
    <row r="961" spans="1:1">
      <c r="A961" s="69"/>
    </row>
    <row r="962" spans="1:1">
      <c r="A962" s="69"/>
    </row>
    <row r="963" spans="1:1">
      <c r="A963" s="69"/>
    </row>
    <row r="964" spans="1:1">
      <c r="A964" s="69"/>
    </row>
    <row r="965" spans="1:1">
      <c r="A965" s="69"/>
    </row>
    <row r="966" spans="1:1">
      <c r="A966" s="69"/>
    </row>
    <row r="967" spans="1:1">
      <c r="A967" s="69"/>
    </row>
    <row r="968" spans="1:1">
      <c r="A968" s="69"/>
    </row>
    <row r="969" spans="1:1">
      <c r="A969" s="69"/>
    </row>
    <row r="970" spans="1:1">
      <c r="A970" s="69"/>
    </row>
    <row r="971" spans="1:1">
      <c r="A971" s="69"/>
    </row>
    <row r="972" spans="1:1">
      <c r="A972" s="69"/>
    </row>
    <row r="973" spans="1:1">
      <c r="A973" s="69"/>
    </row>
    <row r="974" spans="1:1">
      <c r="A974" s="69"/>
    </row>
    <row r="975" spans="1:1">
      <c r="A975" s="69"/>
    </row>
    <row r="976" spans="1:1">
      <c r="A976" s="69"/>
    </row>
    <row r="977" spans="1:1">
      <c r="A977" s="69"/>
    </row>
    <row r="978" spans="1:1">
      <c r="A978" s="69"/>
    </row>
    <row r="979" spans="1:1">
      <c r="A979" s="69"/>
    </row>
    <row r="980" spans="1:1">
      <c r="A980" s="69"/>
    </row>
    <row r="981" spans="1:1">
      <c r="A981" s="69"/>
    </row>
    <row r="982" spans="1:1">
      <c r="A982" s="69"/>
    </row>
    <row r="983" spans="1:1">
      <c r="A983" s="69"/>
    </row>
    <row r="984" spans="1:1">
      <c r="A984" s="69"/>
    </row>
    <row r="985" spans="1:1">
      <c r="A985" s="69"/>
    </row>
    <row r="986" spans="1:1">
      <c r="A986" s="69"/>
    </row>
    <row r="987" spans="1:1">
      <c r="A987" s="69"/>
    </row>
    <row r="988" spans="1:1">
      <c r="A988" s="69"/>
    </row>
    <row r="989" spans="1:1">
      <c r="A989" s="69"/>
    </row>
    <row r="990" spans="1:1">
      <c r="A990" s="69"/>
    </row>
    <row r="991" spans="1:1">
      <c r="A991" s="69"/>
    </row>
    <row r="992" spans="1:1">
      <c r="A992" s="69"/>
    </row>
    <row r="993" spans="1:1">
      <c r="A993" s="69"/>
    </row>
    <row r="994" spans="1:1">
      <c r="A994" s="69"/>
    </row>
    <row r="995" spans="1:1">
      <c r="A995" s="69"/>
    </row>
    <row r="996" spans="1:1">
      <c r="A996" s="69"/>
    </row>
    <row r="997" spans="1:1">
      <c r="A997" s="69"/>
    </row>
    <row r="998" spans="1:1">
      <c r="A998" s="69"/>
    </row>
    <row r="999" spans="1:1">
      <c r="A999" s="69"/>
    </row>
    <row r="1000" spans="1:1">
      <c r="A1000" s="69"/>
    </row>
    <row r="1001" spans="1:1">
      <c r="A1001" s="69"/>
    </row>
    <row r="1002" spans="1:1">
      <c r="A1002" s="69"/>
    </row>
    <row r="1003" spans="1:1">
      <c r="A1003" s="69"/>
    </row>
    <row r="1004" spans="1:1">
      <c r="A1004" s="69"/>
    </row>
    <row r="1005" spans="1:1">
      <c r="A1005" s="69"/>
    </row>
    <row r="1006" spans="1:1">
      <c r="A1006" s="69"/>
    </row>
    <row r="1007" spans="1:1">
      <c r="A1007" s="69"/>
    </row>
    <row r="1008" spans="1:1">
      <c r="A1008" s="69"/>
    </row>
    <row r="1009" spans="1:1">
      <c r="A1009" s="69"/>
    </row>
    <row r="1010" spans="1:1">
      <c r="A1010" s="69"/>
    </row>
    <row r="1011" spans="1:1">
      <c r="A1011" s="69"/>
    </row>
    <row r="1012" spans="1:1">
      <c r="A1012" s="69"/>
    </row>
    <row r="1013" spans="1:1">
      <c r="A1013" s="69"/>
    </row>
    <row r="1014" spans="1:1">
      <c r="A1014" s="69"/>
    </row>
    <row r="1015" spans="1:1">
      <c r="A1015" s="69"/>
    </row>
    <row r="1016" spans="1:1">
      <c r="A1016" s="69"/>
    </row>
    <row r="1017" spans="1:1">
      <c r="A1017" s="69"/>
    </row>
    <row r="1018" spans="1:1">
      <c r="A1018" s="69"/>
    </row>
    <row r="1019" spans="1:1">
      <c r="A1019" s="69"/>
    </row>
    <row r="1020" spans="1:1">
      <c r="A1020" s="69"/>
    </row>
    <row r="1021" spans="1:1">
      <c r="A1021" s="69"/>
    </row>
    <row r="1022" spans="1:1">
      <c r="A1022" s="69"/>
    </row>
    <row r="1023" spans="1:1">
      <c r="A1023" s="69"/>
    </row>
    <row r="1024" spans="1:1">
      <c r="A1024" s="69"/>
    </row>
    <row r="1025" spans="1:1">
      <c r="A1025" s="69"/>
    </row>
    <row r="1026" spans="1:1">
      <c r="A1026" s="69"/>
    </row>
    <row r="1027" spans="1:1">
      <c r="A1027" s="69"/>
    </row>
    <row r="1028" spans="1:1">
      <c r="A1028" s="69"/>
    </row>
    <row r="1029" spans="1:1">
      <c r="A1029" s="69"/>
    </row>
    <row r="1030" spans="1:1">
      <c r="A1030" s="69"/>
    </row>
    <row r="1031" spans="1:1">
      <c r="A1031" s="69"/>
    </row>
    <row r="1032" spans="1:1">
      <c r="A1032" s="69"/>
    </row>
    <row r="1033" spans="1:1">
      <c r="A1033" s="69"/>
    </row>
    <row r="1034" spans="1:1">
      <c r="A1034" s="69"/>
    </row>
    <row r="1035" spans="1:1">
      <c r="A1035" s="69"/>
    </row>
    <row r="1036" spans="1:1">
      <c r="A1036" s="69"/>
    </row>
    <row r="1037" spans="1:1">
      <c r="A1037" s="69"/>
    </row>
    <row r="1038" spans="1:1">
      <c r="A1038" s="69"/>
    </row>
    <row r="1039" spans="1:1">
      <c r="A1039" s="69"/>
    </row>
    <row r="1040" spans="1:1">
      <c r="A1040" s="69"/>
    </row>
    <row r="1041" spans="1:1">
      <c r="A1041" s="69"/>
    </row>
    <row r="1042" spans="1:1">
      <c r="A1042" s="69"/>
    </row>
    <row r="1043" spans="1:1">
      <c r="A1043" s="69"/>
    </row>
    <row r="1044" spans="1:1">
      <c r="A1044" s="69"/>
    </row>
    <row r="1045" spans="1:1">
      <c r="A1045" s="69"/>
    </row>
    <row r="1046" spans="1:1">
      <c r="A1046" s="69"/>
    </row>
    <row r="1047" spans="1:1">
      <c r="A1047" s="69"/>
    </row>
    <row r="1048" spans="1:1">
      <c r="A1048" s="69"/>
    </row>
    <row r="1049" spans="1:1">
      <c r="A1049" s="69"/>
    </row>
    <row r="1050" spans="1:1">
      <c r="A1050" s="69"/>
    </row>
    <row r="1051" spans="1:1">
      <c r="A1051" s="69"/>
    </row>
    <row r="1052" spans="1:1">
      <c r="A1052" s="69"/>
    </row>
    <row r="1053" spans="1:1">
      <c r="A1053" s="69"/>
    </row>
    <row r="1054" spans="1:1">
      <c r="A1054" s="69"/>
    </row>
    <row r="1055" spans="1:1">
      <c r="A1055" s="69"/>
    </row>
    <row r="1056" spans="1:1">
      <c r="A1056" s="69"/>
    </row>
    <row r="1057" spans="1:1">
      <c r="A1057" s="69"/>
    </row>
    <row r="1058" spans="1:1">
      <c r="A1058" s="69"/>
    </row>
    <row r="1059" spans="1:1">
      <c r="A1059" s="69"/>
    </row>
    <row r="1060" spans="1:1">
      <c r="A1060" s="69"/>
    </row>
    <row r="1061" spans="1:1">
      <c r="A1061" s="69"/>
    </row>
    <row r="1062" spans="1:1">
      <c r="A1062" s="69"/>
    </row>
    <row r="1063" spans="1:1">
      <c r="A1063" s="69"/>
    </row>
    <row r="1064" spans="1:1">
      <c r="A1064" s="69"/>
    </row>
    <row r="1065" spans="1:1">
      <c r="A1065" s="69"/>
    </row>
    <row r="1066" spans="1:1">
      <c r="A1066" s="69"/>
    </row>
    <row r="1067" spans="1:1">
      <c r="A1067" s="69"/>
    </row>
    <row r="1068" spans="1:1">
      <c r="A1068" s="69"/>
    </row>
    <row r="1069" spans="1:1">
      <c r="A1069" s="69"/>
    </row>
    <row r="1070" spans="1:1">
      <c r="A1070" s="69"/>
    </row>
    <row r="1071" spans="1:1">
      <c r="A1071" s="69"/>
    </row>
    <row r="1072" spans="1:1">
      <c r="A1072" s="69"/>
    </row>
    <row r="1073" spans="1:1">
      <c r="A1073" s="69"/>
    </row>
    <row r="1074" spans="1:1">
      <c r="A1074" s="69"/>
    </row>
    <row r="1075" spans="1:1">
      <c r="A1075" s="69"/>
    </row>
    <row r="1076" spans="1:1">
      <c r="A1076" s="69"/>
    </row>
    <row r="1077" spans="1:1">
      <c r="A1077" s="69"/>
    </row>
    <row r="1078" spans="1:1">
      <c r="A1078" s="69"/>
    </row>
    <row r="1079" spans="1:1">
      <c r="A1079" s="69"/>
    </row>
    <row r="1080" spans="1:1">
      <c r="A1080" s="69"/>
    </row>
    <row r="1081" spans="1:1">
      <c r="A1081" s="69"/>
    </row>
    <row r="1082" spans="1:1">
      <c r="A1082" s="69"/>
    </row>
    <row r="1083" spans="1:1">
      <c r="A1083" s="69"/>
    </row>
    <row r="1084" spans="1:1">
      <c r="A1084" s="69"/>
    </row>
    <row r="1085" spans="1:1">
      <c r="A1085" s="69"/>
    </row>
    <row r="1086" spans="1:1">
      <c r="A1086" s="69"/>
    </row>
    <row r="1087" spans="1:1">
      <c r="A1087" s="69"/>
    </row>
    <row r="1088" spans="1:1">
      <c r="A1088" s="69"/>
    </row>
    <row r="1089" spans="1:1">
      <c r="A1089" s="69"/>
    </row>
    <row r="1090" spans="1:1">
      <c r="A1090" s="69"/>
    </row>
    <row r="1091" spans="1:1">
      <c r="A1091" s="69"/>
    </row>
    <row r="1092" spans="1:1">
      <c r="A1092" s="69"/>
    </row>
    <row r="1093" spans="1:1">
      <c r="A1093" s="69"/>
    </row>
    <row r="1094" spans="1:1">
      <c r="A1094" s="69"/>
    </row>
    <row r="1095" spans="1:1">
      <c r="A1095" s="69"/>
    </row>
    <row r="1096" spans="1:1">
      <c r="A1096" s="69"/>
    </row>
    <row r="1097" spans="1:1">
      <c r="A1097" s="69"/>
    </row>
    <row r="1098" spans="1:1">
      <c r="A1098" s="69"/>
    </row>
    <row r="1099" spans="1:1">
      <c r="A1099" s="69"/>
    </row>
    <row r="1100" spans="1:1">
      <c r="A1100" s="69"/>
    </row>
    <row r="1101" spans="1:1">
      <c r="A1101" s="69"/>
    </row>
    <row r="1102" spans="1:1">
      <c r="A1102" s="69"/>
    </row>
    <row r="1103" spans="1:1">
      <c r="A1103" s="69"/>
    </row>
    <row r="1104" spans="1:1">
      <c r="A1104" s="69"/>
    </row>
    <row r="1105" spans="1:1">
      <c r="A1105" s="69"/>
    </row>
    <row r="1106" spans="1:1">
      <c r="A1106" s="69"/>
    </row>
    <row r="1107" spans="1:1">
      <c r="A1107" s="69"/>
    </row>
    <row r="1108" spans="1:1">
      <c r="A1108" s="69"/>
    </row>
    <row r="1109" spans="1:1">
      <c r="A1109" s="69"/>
    </row>
    <row r="1110" spans="1:1">
      <c r="A1110" s="69"/>
    </row>
    <row r="1111" spans="1:1">
      <c r="A1111" s="69"/>
    </row>
    <row r="1112" spans="1:1">
      <c r="A1112" s="69"/>
    </row>
    <row r="1113" spans="1:1">
      <c r="A1113" s="69"/>
    </row>
    <row r="1114" spans="1:1">
      <c r="A1114" s="69"/>
    </row>
    <row r="1115" spans="1:1">
      <c r="A1115" s="69"/>
    </row>
    <row r="1116" spans="1:1">
      <c r="A1116" s="69"/>
    </row>
    <row r="1117" spans="1:1">
      <c r="A1117" s="69"/>
    </row>
    <row r="1118" spans="1:1">
      <c r="A1118" s="69"/>
    </row>
    <row r="1119" spans="1:1">
      <c r="A1119" s="69"/>
    </row>
    <row r="1120" spans="1:1">
      <c r="A1120" s="69"/>
    </row>
    <row r="1121" spans="1:1">
      <c r="A1121" s="69"/>
    </row>
    <row r="1122" spans="1:1">
      <c r="A1122" s="69"/>
    </row>
    <row r="1123" spans="1:1">
      <c r="A1123" s="69"/>
    </row>
    <row r="1124" spans="1:1">
      <c r="A1124" s="69"/>
    </row>
    <row r="1125" spans="1:1">
      <c r="A1125" s="69"/>
    </row>
    <row r="1126" spans="1:1">
      <c r="A1126" s="69"/>
    </row>
    <row r="1127" spans="1:1">
      <c r="A1127" s="69"/>
    </row>
    <row r="1128" spans="1:1">
      <c r="A1128" s="69"/>
    </row>
    <row r="1129" spans="1:1">
      <c r="A1129" s="69"/>
    </row>
    <row r="1130" spans="1:1">
      <c r="A1130" s="69"/>
    </row>
    <row r="1131" spans="1:1">
      <c r="A1131" s="69"/>
    </row>
    <row r="1132" spans="1:1">
      <c r="A1132" s="69"/>
    </row>
    <row r="1133" spans="1:1">
      <c r="A1133" s="69"/>
    </row>
    <row r="1134" spans="1:1">
      <c r="A1134" s="69"/>
    </row>
    <row r="1135" spans="1:1">
      <c r="A1135" s="69"/>
    </row>
    <row r="1136" spans="1:1">
      <c r="A1136" s="69"/>
    </row>
    <row r="1137" spans="1:1">
      <c r="A1137" s="69"/>
    </row>
    <row r="1138" spans="1:1">
      <c r="A1138" s="69"/>
    </row>
    <row r="1139" spans="1:1">
      <c r="A1139" s="69"/>
    </row>
    <row r="1140" spans="1:1">
      <c r="A1140" s="69"/>
    </row>
    <row r="1141" spans="1:1">
      <c r="A1141" s="69"/>
    </row>
    <row r="1142" spans="1:1">
      <c r="A1142" s="69"/>
    </row>
    <row r="1143" spans="1:1">
      <c r="A1143" s="69"/>
    </row>
    <row r="1144" spans="1:1">
      <c r="A1144" s="69"/>
    </row>
    <row r="1145" spans="1:1">
      <c r="A1145" s="69"/>
    </row>
    <row r="1146" spans="1:1">
      <c r="A1146" s="69"/>
    </row>
    <row r="1147" spans="1:1">
      <c r="A1147" s="69"/>
    </row>
    <row r="1148" spans="1:1">
      <c r="A1148" s="69"/>
    </row>
    <row r="1149" spans="1:1">
      <c r="A1149" s="69"/>
    </row>
    <row r="1150" spans="1:1">
      <c r="A1150" s="69"/>
    </row>
    <row r="1151" spans="1:1">
      <c r="A1151" s="69"/>
    </row>
    <row r="1152" spans="1:1">
      <c r="A1152" s="69"/>
    </row>
    <row r="1153" spans="1:1">
      <c r="A1153" s="69"/>
    </row>
    <row r="1154" spans="1:1">
      <c r="A1154" s="69"/>
    </row>
    <row r="1155" spans="1:1">
      <c r="A1155" s="69"/>
    </row>
    <row r="1156" spans="1:1">
      <c r="A1156" s="69"/>
    </row>
    <row r="1157" spans="1:1">
      <c r="A1157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opLeftCell="B1" zoomScale="75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2" sqref="B2"/>
    </sheetView>
  </sheetViews>
  <sheetFormatPr defaultRowHeight="12.75"/>
  <cols>
    <col min="1" max="1" width="6.5703125" customWidth="1"/>
    <col min="2" max="2" width="33.7109375" customWidth="1"/>
    <col min="3" max="3" width="10.85546875" customWidth="1"/>
    <col min="4" max="8" width="11.140625" customWidth="1"/>
    <col min="9" max="9" width="12.140625" customWidth="1"/>
    <col min="10" max="10" width="12.7109375" customWidth="1"/>
    <col min="11" max="13" width="11.140625" customWidth="1"/>
  </cols>
  <sheetData>
    <row r="1" spans="1:13" ht="15.75">
      <c r="A1" s="12" t="s">
        <v>1</v>
      </c>
    </row>
    <row r="3" spans="1:13" s="2" customFormat="1">
      <c r="A3" s="2" t="s">
        <v>19</v>
      </c>
      <c r="B3" s="2" t="s">
        <v>20</v>
      </c>
      <c r="C3" s="2" t="s">
        <v>28</v>
      </c>
      <c r="D3" s="4">
        <v>37748</v>
      </c>
      <c r="E3" s="4">
        <v>37802</v>
      </c>
      <c r="F3" s="4">
        <v>37834</v>
      </c>
      <c r="G3" s="4">
        <v>37836</v>
      </c>
      <c r="H3" s="4">
        <v>37875</v>
      </c>
      <c r="I3" s="3">
        <v>37910</v>
      </c>
      <c r="J3" s="3">
        <v>37944</v>
      </c>
      <c r="K3" s="3">
        <v>37963</v>
      </c>
      <c r="L3" s="3">
        <v>38012</v>
      </c>
      <c r="M3" s="3">
        <v>38033</v>
      </c>
    </row>
    <row r="4" spans="1:13">
      <c r="A4" s="1">
        <v>1</v>
      </c>
      <c r="B4" t="s">
        <v>3</v>
      </c>
      <c r="C4" s="6">
        <f>AVERAGE(D4:M4)</f>
        <v>361.11111111111109</v>
      </c>
      <c r="D4">
        <v>280</v>
      </c>
      <c r="E4" s="6">
        <v>402</v>
      </c>
      <c r="F4">
        <v>441</v>
      </c>
      <c r="H4">
        <v>412</v>
      </c>
      <c r="I4">
        <v>410</v>
      </c>
      <c r="J4">
        <v>218</v>
      </c>
      <c r="K4">
        <v>348</v>
      </c>
      <c r="L4" s="5">
        <v>379</v>
      </c>
      <c r="M4" s="5">
        <v>360</v>
      </c>
    </row>
    <row r="5" spans="1:13">
      <c r="A5" s="1">
        <v>2</v>
      </c>
      <c r="B5" t="s">
        <v>4</v>
      </c>
      <c r="C5" s="6">
        <f t="shared" ref="C5:C20" si="0">AVERAGE(D5:M5)</f>
        <v>295.77777777777777</v>
      </c>
      <c r="D5">
        <v>255</v>
      </c>
      <c r="E5">
        <v>376</v>
      </c>
      <c r="F5">
        <v>473</v>
      </c>
      <c r="H5">
        <v>381</v>
      </c>
      <c r="I5">
        <v>347</v>
      </c>
      <c r="J5">
        <v>203</v>
      </c>
      <c r="K5">
        <v>305</v>
      </c>
      <c r="L5" s="5">
        <v>6</v>
      </c>
      <c r="M5" s="5">
        <v>316</v>
      </c>
    </row>
    <row r="6" spans="1:13">
      <c r="A6">
        <v>3</v>
      </c>
      <c r="B6" t="s">
        <v>10</v>
      </c>
      <c r="C6" s="6">
        <f t="shared" si="0"/>
        <v>348.375</v>
      </c>
      <c r="E6">
        <v>386</v>
      </c>
      <c r="F6">
        <v>449</v>
      </c>
      <c r="H6">
        <v>416</v>
      </c>
      <c r="I6">
        <v>388</v>
      </c>
      <c r="J6">
        <v>195</v>
      </c>
      <c r="K6">
        <v>263</v>
      </c>
      <c r="L6" s="5">
        <v>351</v>
      </c>
      <c r="M6" s="5">
        <v>339</v>
      </c>
    </row>
    <row r="7" spans="1:13">
      <c r="A7" s="1" t="s">
        <v>5</v>
      </c>
      <c r="B7" t="s">
        <v>11</v>
      </c>
      <c r="C7" s="6">
        <f t="shared" si="0"/>
        <v>391.14285714285717</v>
      </c>
      <c r="F7">
        <v>501</v>
      </c>
      <c r="H7">
        <v>434</v>
      </c>
      <c r="I7">
        <v>670</v>
      </c>
      <c r="J7">
        <v>138</v>
      </c>
      <c r="K7">
        <v>296</v>
      </c>
      <c r="L7" s="5">
        <v>351</v>
      </c>
      <c r="M7" s="5">
        <v>348</v>
      </c>
    </row>
    <row r="8" spans="1:13">
      <c r="A8" s="1" t="s">
        <v>12</v>
      </c>
      <c r="B8" t="s">
        <v>13</v>
      </c>
      <c r="C8" s="6">
        <f t="shared" si="0"/>
        <v>341.14285714285717</v>
      </c>
      <c r="E8">
        <v>296</v>
      </c>
      <c r="F8">
        <v>445</v>
      </c>
      <c r="I8">
        <v>408</v>
      </c>
      <c r="J8">
        <v>208</v>
      </c>
      <c r="K8">
        <v>272</v>
      </c>
      <c r="L8" s="5">
        <v>349</v>
      </c>
      <c r="M8" s="5">
        <v>410</v>
      </c>
    </row>
    <row r="9" spans="1:13">
      <c r="A9" s="1">
        <v>4</v>
      </c>
      <c r="B9" t="s">
        <v>8</v>
      </c>
      <c r="C9" s="6">
        <f t="shared" si="0"/>
        <v>292.5</v>
      </c>
      <c r="E9">
        <v>324</v>
      </c>
      <c r="F9">
        <v>309</v>
      </c>
      <c r="H9">
        <v>379</v>
      </c>
      <c r="I9">
        <v>257</v>
      </c>
      <c r="J9">
        <v>168</v>
      </c>
      <c r="K9">
        <v>307</v>
      </c>
      <c r="L9" s="5">
        <v>314</v>
      </c>
      <c r="M9" s="5">
        <v>282</v>
      </c>
    </row>
    <row r="10" spans="1:13">
      <c r="A10" s="1">
        <v>5</v>
      </c>
      <c r="B10" t="s">
        <v>6</v>
      </c>
      <c r="C10" s="6">
        <f t="shared" si="0"/>
        <v>485.11111111111109</v>
      </c>
      <c r="D10">
        <v>284</v>
      </c>
      <c r="E10">
        <v>582</v>
      </c>
      <c r="F10">
        <v>800</v>
      </c>
      <c r="H10">
        <v>542</v>
      </c>
      <c r="I10">
        <v>469</v>
      </c>
      <c r="J10">
        <v>445</v>
      </c>
      <c r="K10">
        <v>436</v>
      </c>
      <c r="L10" s="5">
        <v>451</v>
      </c>
      <c r="M10" s="5">
        <v>357</v>
      </c>
    </row>
    <row r="11" spans="1:13">
      <c r="A11" s="1">
        <v>6</v>
      </c>
      <c r="B11" t="s">
        <v>21</v>
      </c>
      <c r="C11" s="6">
        <f t="shared" si="0"/>
        <v>345.11111111111109</v>
      </c>
      <c r="D11">
        <v>278</v>
      </c>
      <c r="E11">
        <v>399</v>
      </c>
      <c r="F11">
        <v>445</v>
      </c>
      <c r="H11">
        <v>381</v>
      </c>
      <c r="I11">
        <v>377</v>
      </c>
      <c r="J11">
        <v>167</v>
      </c>
      <c r="K11">
        <v>327</v>
      </c>
      <c r="L11" s="5">
        <v>369</v>
      </c>
      <c r="M11" s="5">
        <v>363</v>
      </c>
    </row>
    <row r="12" spans="1:13">
      <c r="A12" s="1">
        <v>7</v>
      </c>
      <c r="B12" t="s">
        <v>22</v>
      </c>
      <c r="C12" s="6">
        <f t="shared" si="0"/>
        <v>353.55555555555554</v>
      </c>
      <c r="D12">
        <v>271</v>
      </c>
      <c r="E12">
        <v>394</v>
      </c>
      <c r="F12">
        <v>447</v>
      </c>
      <c r="H12">
        <v>386</v>
      </c>
      <c r="I12">
        <v>371</v>
      </c>
      <c r="J12">
        <v>289</v>
      </c>
      <c r="K12">
        <v>317</v>
      </c>
      <c r="L12" s="5">
        <v>351</v>
      </c>
      <c r="M12" s="5">
        <v>356</v>
      </c>
    </row>
    <row r="13" spans="1:13">
      <c r="A13" s="1">
        <v>8</v>
      </c>
      <c r="B13" t="s">
        <v>7</v>
      </c>
      <c r="C13" s="6">
        <f t="shared" si="0"/>
        <v>277.22222222222223</v>
      </c>
      <c r="D13">
        <v>264</v>
      </c>
      <c r="E13">
        <v>235</v>
      </c>
      <c r="G13">
        <v>253</v>
      </c>
      <c r="H13">
        <v>287</v>
      </c>
      <c r="I13">
        <v>308</v>
      </c>
      <c r="J13">
        <v>300</v>
      </c>
      <c r="K13">
        <v>277</v>
      </c>
      <c r="L13" s="5">
        <v>322</v>
      </c>
      <c r="M13" s="5">
        <v>249</v>
      </c>
    </row>
    <row r="14" spans="1:13">
      <c r="A14" s="1">
        <v>9</v>
      </c>
      <c r="B14" t="s">
        <v>9</v>
      </c>
      <c r="C14" s="6">
        <f t="shared" si="0"/>
        <v>242.5</v>
      </c>
      <c r="E14">
        <v>247</v>
      </c>
      <c r="G14">
        <v>184</v>
      </c>
      <c r="H14">
        <v>283</v>
      </c>
      <c r="I14">
        <v>271</v>
      </c>
      <c r="J14">
        <v>205</v>
      </c>
      <c r="K14">
        <v>237</v>
      </c>
      <c r="L14" s="5">
        <v>275</v>
      </c>
      <c r="M14" s="5">
        <v>238</v>
      </c>
    </row>
    <row r="15" spans="1:13">
      <c r="A15" s="1">
        <v>10</v>
      </c>
      <c r="B15" t="s">
        <v>23</v>
      </c>
      <c r="C15" s="6">
        <f t="shared" si="0"/>
        <v>302.39999999999998</v>
      </c>
      <c r="E15">
        <v>314</v>
      </c>
      <c r="G15">
        <v>160</v>
      </c>
      <c r="H15">
        <v>431</v>
      </c>
      <c r="J15">
        <v>274</v>
      </c>
      <c r="M15" s="5">
        <v>333</v>
      </c>
    </row>
    <row r="16" spans="1:13">
      <c r="A16" s="1">
        <v>11</v>
      </c>
      <c r="B16" t="s">
        <v>14</v>
      </c>
      <c r="C16" s="6">
        <f t="shared" si="0"/>
        <v>171.5</v>
      </c>
      <c r="G16">
        <v>150</v>
      </c>
      <c r="I16">
        <v>254</v>
      </c>
      <c r="J16">
        <v>121</v>
      </c>
      <c r="M16" s="5">
        <v>161</v>
      </c>
    </row>
    <row r="17" spans="1:13">
      <c r="A17" s="1">
        <v>12</v>
      </c>
      <c r="B17" t="s">
        <v>15</v>
      </c>
      <c r="C17" s="6">
        <f t="shared" si="0"/>
        <v>578.5</v>
      </c>
      <c r="J17">
        <v>593</v>
      </c>
      <c r="K17">
        <v>603</v>
      </c>
      <c r="L17">
        <v>646</v>
      </c>
      <c r="M17">
        <v>472</v>
      </c>
    </row>
    <row r="18" spans="1:13">
      <c r="A18" s="1">
        <v>13</v>
      </c>
      <c r="B18" t="s">
        <v>16</v>
      </c>
      <c r="C18" s="6">
        <f t="shared" si="0"/>
        <v>322.75</v>
      </c>
      <c r="J18">
        <v>324</v>
      </c>
      <c r="K18">
        <v>296</v>
      </c>
      <c r="L18">
        <v>323</v>
      </c>
      <c r="M18">
        <v>348</v>
      </c>
    </row>
    <row r="19" spans="1:13">
      <c r="A19" s="1">
        <v>14</v>
      </c>
      <c r="B19" t="s">
        <v>17</v>
      </c>
      <c r="C19" s="6">
        <f t="shared" si="0"/>
        <v>116</v>
      </c>
      <c r="J19">
        <v>116</v>
      </c>
    </row>
    <row r="20" spans="1:13">
      <c r="A20" s="1">
        <v>15</v>
      </c>
      <c r="B20" t="s">
        <v>18</v>
      </c>
      <c r="C20" s="6">
        <f t="shared" si="0"/>
        <v>104.5</v>
      </c>
      <c r="J20">
        <v>109</v>
      </c>
      <c r="M20">
        <v>100</v>
      </c>
    </row>
  </sheetData>
  <phoneticPr fontId="0" type="noConversion"/>
  <printOptions gridLines="1"/>
  <pageMargins left="0.75" right="0.75" top="1" bottom="1" header="0.5" footer="0.5"/>
  <pageSetup scale="73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20" sqref="D3:M20"/>
    </sheetView>
  </sheetViews>
  <sheetFormatPr defaultRowHeight="12.75"/>
  <cols>
    <col min="1" max="1" width="6.85546875" customWidth="1"/>
    <col min="2" max="2" width="35.140625" customWidth="1"/>
    <col min="3" max="3" width="8.5703125" customWidth="1"/>
    <col min="4" max="7" width="12.42578125" customWidth="1"/>
    <col min="8" max="13" width="15.28515625" customWidth="1"/>
  </cols>
  <sheetData>
    <row r="1" spans="1:13" ht="15.75">
      <c r="A1" s="12" t="s">
        <v>38</v>
      </c>
    </row>
    <row r="2" spans="1:13">
      <c r="D2">
        <v>0</v>
      </c>
    </row>
    <row r="3" spans="1:13" s="2" customFormat="1">
      <c r="A3" s="2" t="s">
        <v>19</v>
      </c>
      <c r="B3" s="2" t="s">
        <v>20</v>
      </c>
      <c r="C3" s="2" t="s">
        <v>28</v>
      </c>
      <c r="D3" s="4">
        <v>37748</v>
      </c>
      <c r="E3" s="4">
        <v>37802</v>
      </c>
      <c r="F3" s="4">
        <v>37834</v>
      </c>
      <c r="G3" s="4">
        <v>37836</v>
      </c>
      <c r="H3" s="4">
        <v>37875</v>
      </c>
      <c r="I3" s="3">
        <v>37910</v>
      </c>
      <c r="J3" s="3">
        <v>37944</v>
      </c>
      <c r="K3" s="3">
        <v>37963</v>
      </c>
      <c r="L3" s="3">
        <v>38012</v>
      </c>
      <c r="M3" s="3">
        <v>38033</v>
      </c>
    </row>
    <row r="4" spans="1:13">
      <c r="A4" s="1">
        <v>1</v>
      </c>
      <c r="B4" t="s">
        <v>3</v>
      </c>
      <c r="C4" s="7">
        <f>AVERAGE(D4:M4)</f>
        <v>0.25224999999999997</v>
      </c>
      <c r="D4" s="7">
        <v>0.17599999999999999</v>
      </c>
      <c r="E4">
        <v>0.255</v>
      </c>
      <c r="F4" s="7">
        <v>0.28299999999999997</v>
      </c>
      <c r="H4" s="5"/>
      <c r="I4" s="7">
        <v>0.28499999999999998</v>
      </c>
      <c r="J4" s="7">
        <v>0.155</v>
      </c>
      <c r="K4" s="7">
        <v>0.28899999999999998</v>
      </c>
      <c r="L4" s="5">
        <v>0.28399999999999997</v>
      </c>
      <c r="M4" s="5">
        <v>0.29099999999999998</v>
      </c>
    </row>
    <row r="5" spans="1:13">
      <c r="A5" s="1">
        <v>2</v>
      </c>
      <c r="B5" t="s">
        <v>4</v>
      </c>
      <c r="C5" s="7">
        <f t="shared" ref="C5:C20" si="0">AVERAGE(D5:M5)</f>
        <v>0.19874999999999998</v>
      </c>
      <c r="D5" s="7">
        <v>0.16400000000000001</v>
      </c>
      <c r="E5" s="7">
        <v>0.23699999999999999</v>
      </c>
      <c r="F5" s="7">
        <v>0.29799999999999999</v>
      </c>
      <c r="H5" s="5"/>
      <c r="I5" s="7">
        <v>0.24</v>
      </c>
      <c r="J5" s="7">
        <v>0.14399999999999999</v>
      </c>
      <c r="K5" s="7">
        <v>0.251</v>
      </c>
      <c r="L5" s="5">
        <v>5.0000000000000001E-3</v>
      </c>
      <c r="M5" s="5">
        <v>0.251</v>
      </c>
    </row>
    <row r="6" spans="1:13">
      <c r="A6">
        <v>3</v>
      </c>
      <c r="B6" t="s">
        <v>10</v>
      </c>
      <c r="C6" s="7">
        <f t="shared" si="0"/>
        <v>0.22971428571428573</v>
      </c>
      <c r="E6" s="7">
        <v>0.23200000000000001</v>
      </c>
      <c r="F6" s="7">
        <v>0.27600000000000002</v>
      </c>
      <c r="H6" s="5"/>
      <c r="I6" s="7">
        <v>0.26</v>
      </c>
      <c r="J6" s="7">
        <v>0.13700000000000001</v>
      </c>
      <c r="K6" s="7">
        <v>0.20300000000000001</v>
      </c>
      <c r="L6" s="5">
        <v>0.246</v>
      </c>
      <c r="M6" s="5">
        <v>0.254</v>
      </c>
    </row>
    <row r="7" spans="1:13">
      <c r="A7" s="1" t="s">
        <v>5</v>
      </c>
      <c r="B7" t="s">
        <v>11</v>
      </c>
      <c r="C7" s="7">
        <f t="shared" si="0"/>
        <v>0.26833333333333337</v>
      </c>
      <c r="F7" s="7">
        <v>0.315</v>
      </c>
      <c r="H7" s="5"/>
      <c r="I7" s="7">
        <v>0.46400000000000002</v>
      </c>
      <c r="J7" s="7">
        <v>9.7000000000000003E-2</v>
      </c>
      <c r="K7" s="7">
        <v>0.23</v>
      </c>
      <c r="L7" s="5">
        <v>0.247</v>
      </c>
      <c r="M7" s="5">
        <v>0.25700000000000001</v>
      </c>
    </row>
    <row r="8" spans="1:13">
      <c r="A8" s="1" t="s">
        <v>12</v>
      </c>
      <c r="B8" t="s">
        <v>13</v>
      </c>
      <c r="C8" s="7">
        <f t="shared" si="0"/>
        <v>0.23385714285714285</v>
      </c>
      <c r="E8" s="7">
        <v>0.184</v>
      </c>
      <c r="F8" s="7">
        <v>0.27400000000000002</v>
      </c>
      <c r="I8" s="7">
        <v>0.27300000000000002</v>
      </c>
      <c r="J8" s="7">
        <v>0.14399999999999999</v>
      </c>
      <c r="K8" s="7">
        <v>0.21099999999999999</v>
      </c>
      <c r="L8" s="5">
        <v>0.246</v>
      </c>
      <c r="M8" s="5">
        <v>0.30499999999999999</v>
      </c>
    </row>
    <row r="9" spans="1:13">
      <c r="A9" s="1">
        <v>4</v>
      </c>
      <c r="B9" t="s">
        <v>8</v>
      </c>
      <c r="C9" s="7">
        <f t="shared" si="0"/>
        <v>0.20616666666666664</v>
      </c>
      <c r="E9" s="7">
        <v>0.20399999999999999</v>
      </c>
      <c r="F9" s="8" t="s">
        <v>24</v>
      </c>
      <c r="H9" s="5"/>
      <c r="I9" s="7">
        <v>0.17799999999999999</v>
      </c>
      <c r="J9" s="7">
        <v>0.11799999999999999</v>
      </c>
      <c r="K9" s="7">
        <v>0.25900000000000001</v>
      </c>
      <c r="L9" s="5">
        <v>0.25800000000000001</v>
      </c>
      <c r="M9" s="5">
        <v>0.22</v>
      </c>
    </row>
    <row r="10" spans="1:13">
      <c r="A10" s="1">
        <v>5</v>
      </c>
      <c r="B10" t="s">
        <v>6</v>
      </c>
      <c r="C10" s="7">
        <f t="shared" si="0"/>
        <v>0.32837500000000003</v>
      </c>
      <c r="D10" s="7">
        <v>0.17100000000000001</v>
      </c>
      <c r="E10" s="7">
        <v>0.36699999999999999</v>
      </c>
      <c r="F10" s="7">
        <v>0.5</v>
      </c>
      <c r="H10" s="5"/>
      <c r="I10" s="7">
        <v>0.32100000000000001</v>
      </c>
      <c r="J10" s="7">
        <v>0.312</v>
      </c>
      <c r="K10" s="7">
        <v>0.34799999999999998</v>
      </c>
      <c r="L10" s="5">
        <v>0.34100000000000003</v>
      </c>
      <c r="M10" s="5">
        <v>0.26700000000000002</v>
      </c>
    </row>
    <row r="11" spans="1:13">
      <c r="A11" s="1">
        <v>6</v>
      </c>
      <c r="B11" t="s">
        <v>21</v>
      </c>
      <c r="C11" s="7">
        <f t="shared" si="0"/>
        <v>0.23674999999999999</v>
      </c>
      <c r="D11" s="7">
        <v>0.17699999999999999</v>
      </c>
      <c r="E11" s="7">
        <v>0.249</v>
      </c>
      <c r="F11" s="7">
        <v>0.28299999999999997</v>
      </c>
      <c r="H11" s="5"/>
      <c r="I11" s="7">
        <v>0.25600000000000001</v>
      </c>
      <c r="J11" s="7">
        <v>0.11799999999999999</v>
      </c>
      <c r="K11" s="7">
        <v>0.25900000000000001</v>
      </c>
      <c r="L11" s="5">
        <v>0.26700000000000002</v>
      </c>
      <c r="M11" s="5">
        <v>0.28499999999999998</v>
      </c>
    </row>
    <row r="12" spans="1:13">
      <c r="A12" s="1">
        <v>7</v>
      </c>
      <c r="B12" t="s">
        <v>22</v>
      </c>
      <c r="C12" s="7">
        <f t="shared" si="0"/>
        <v>0.25024999999999997</v>
      </c>
      <c r="D12" s="7">
        <v>0.17299999999999999</v>
      </c>
      <c r="E12" s="7">
        <v>0.24399999999999999</v>
      </c>
      <c r="F12" s="7">
        <v>0.28399999999999997</v>
      </c>
      <c r="H12" s="5"/>
      <c r="I12" s="7">
        <v>0.26200000000000001</v>
      </c>
      <c r="J12" s="7">
        <v>0.20499999999999999</v>
      </c>
      <c r="K12" s="7">
        <v>0.27200000000000002</v>
      </c>
      <c r="L12" s="5">
        <v>0.27200000000000002</v>
      </c>
      <c r="M12" s="5">
        <v>0.28999999999999998</v>
      </c>
    </row>
    <row r="13" spans="1:13">
      <c r="A13" s="1">
        <v>8</v>
      </c>
      <c r="B13" t="s">
        <v>7</v>
      </c>
      <c r="C13" s="7">
        <f t="shared" si="0"/>
        <v>0.19024999999999997</v>
      </c>
      <c r="D13" s="7">
        <v>0.156</v>
      </c>
      <c r="E13" s="7">
        <v>0.14299999999999999</v>
      </c>
      <c r="G13" s="7">
        <v>0.157</v>
      </c>
      <c r="H13" s="5"/>
      <c r="I13" s="7">
        <v>0.20200000000000001</v>
      </c>
      <c r="J13" s="7">
        <v>0.20699999999999999</v>
      </c>
      <c r="K13" s="7">
        <v>0.217</v>
      </c>
      <c r="L13" s="5">
        <v>0.246</v>
      </c>
      <c r="M13" s="5">
        <v>0.19400000000000001</v>
      </c>
    </row>
    <row r="14" spans="1:13">
      <c r="A14" s="1">
        <v>9</v>
      </c>
      <c r="B14" t="s">
        <v>9</v>
      </c>
      <c r="C14" s="7">
        <f t="shared" si="0"/>
        <v>0.17399999999999999</v>
      </c>
      <c r="E14" s="7">
        <v>0.156</v>
      </c>
      <c r="G14" s="7">
        <v>0.11799999999999999</v>
      </c>
      <c r="H14" s="5"/>
      <c r="I14" s="7">
        <v>0.188</v>
      </c>
      <c r="J14" s="7">
        <v>0.14799999999999999</v>
      </c>
      <c r="K14" s="7">
        <v>0.20399999999999999</v>
      </c>
      <c r="L14" s="5">
        <v>0.21</v>
      </c>
      <c r="M14" s="5">
        <v>0.19400000000000001</v>
      </c>
    </row>
    <row r="15" spans="1:13">
      <c r="A15" s="1">
        <v>10</v>
      </c>
      <c r="B15" t="s">
        <v>23</v>
      </c>
      <c r="C15" s="7">
        <f t="shared" si="0"/>
        <v>0.18925000000000003</v>
      </c>
      <c r="E15" s="7">
        <v>0.19400000000000001</v>
      </c>
      <c r="G15" s="7">
        <v>0.10100000000000001</v>
      </c>
      <c r="H15" s="5"/>
      <c r="J15" s="7">
        <v>0.2</v>
      </c>
      <c r="K15" s="7"/>
      <c r="M15" s="5">
        <v>0.26200000000000001</v>
      </c>
    </row>
    <row r="16" spans="1:13">
      <c r="A16" s="1">
        <v>11</v>
      </c>
      <c r="B16" t="s">
        <v>14</v>
      </c>
      <c r="C16" s="7">
        <f t="shared" si="0"/>
        <v>0.32074999999999998</v>
      </c>
      <c r="G16" s="7">
        <v>9.4E-2</v>
      </c>
      <c r="I16" s="7">
        <v>0.17699999999999999</v>
      </c>
      <c r="J16" s="7">
        <v>0.88</v>
      </c>
      <c r="K16" s="7"/>
      <c r="M16" s="5">
        <v>0.13200000000000001</v>
      </c>
    </row>
    <row r="17" spans="1:13">
      <c r="A17" s="1">
        <v>12</v>
      </c>
      <c r="B17" t="s">
        <v>15</v>
      </c>
      <c r="C17" s="7">
        <f t="shared" si="0"/>
        <v>0.39825000000000005</v>
      </c>
      <c r="J17" s="7">
        <v>0.39600000000000002</v>
      </c>
      <c r="K17" s="7">
        <v>0.42599999999999999</v>
      </c>
      <c r="L17">
        <v>0.439</v>
      </c>
      <c r="M17">
        <v>0.33200000000000002</v>
      </c>
    </row>
    <row r="18" spans="1:13">
      <c r="A18" s="1">
        <v>13</v>
      </c>
      <c r="B18" t="s">
        <v>16</v>
      </c>
      <c r="C18" s="7">
        <f t="shared" si="0"/>
        <v>0.2445</v>
      </c>
      <c r="J18" s="7">
        <v>0.23300000000000001</v>
      </c>
      <c r="K18" s="7">
        <v>0.23599999999999999</v>
      </c>
      <c r="L18">
        <v>0.23300000000000001</v>
      </c>
      <c r="M18">
        <v>0.27600000000000002</v>
      </c>
    </row>
    <row r="19" spans="1:13">
      <c r="A19" s="1">
        <v>14</v>
      </c>
      <c r="B19" t="s">
        <v>17</v>
      </c>
      <c r="C19" s="7">
        <f t="shared" si="0"/>
        <v>8.5000000000000006E-2</v>
      </c>
      <c r="J19" s="7">
        <v>8.5000000000000006E-2</v>
      </c>
      <c r="K19" s="7"/>
    </row>
    <row r="20" spans="1:13">
      <c r="A20" s="1">
        <v>15</v>
      </c>
      <c r="B20" t="s">
        <v>18</v>
      </c>
      <c r="C20" s="7">
        <f t="shared" si="0"/>
        <v>8.0500000000000002E-2</v>
      </c>
      <c r="J20" s="7">
        <v>7.9000000000000001E-2</v>
      </c>
      <c r="K20" s="7"/>
      <c r="M20">
        <v>8.2000000000000003E-2</v>
      </c>
    </row>
  </sheetData>
  <phoneticPr fontId="0" type="noConversion"/>
  <printOptions gridLines="1"/>
  <pageMargins left="0.75" right="0.75" top="1" bottom="1" header="0.5" footer="0.5"/>
  <pageSetup scale="70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50" workbookViewId="0">
      <selection activeCell="M20" sqref="D3:M20"/>
    </sheetView>
  </sheetViews>
  <sheetFormatPr defaultRowHeight="12.75"/>
  <cols>
    <col min="1" max="1" width="7.140625" customWidth="1"/>
    <col min="2" max="2" width="34.7109375" customWidth="1"/>
    <col min="3" max="3" width="8.85546875" customWidth="1"/>
    <col min="4" max="13" width="17.28515625" customWidth="1"/>
  </cols>
  <sheetData>
    <row r="1" spans="1:13" ht="15.75">
      <c r="A1" s="12" t="s">
        <v>25</v>
      </c>
    </row>
    <row r="3" spans="1:13">
      <c r="A3" s="2" t="s">
        <v>19</v>
      </c>
      <c r="B3" s="2" t="s">
        <v>20</v>
      </c>
      <c r="C3" s="2" t="s">
        <v>28</v>
      </c>
      <c r="D3" s="4">
        <v>37748</v>
      </c>
      <c r="E3" s="4">
        <v>37802</v>
      </c>
      <c r="F3" s="4">
        <v>37834</v>
      </c>
      <c r="G3" s="4">
        <v>37836</v>
      </c>
      <c r="H3" s="4">
        <v>37875</v>
      </c>
      <c r="I3" s="3">
        <v>37910</v>
      </c>
      <c r="J3" s="3">
        <v>37944</v>
      </c>
      <c r="K3" s="3">
        <v>37963</v>
      </c>
      <c r="L3" s="3">
        <v>38012</v>
      </c>
      <c r="M3" s="3">
        <v>38033</v>
      </c>
    </row>
    <row r="4" spans="1:13">
      <c r="A4" s="1">
        <v>1</v>
      </c>
      <c r="B4" t="s">
        <v>3</v>
      </c>
      <c r="C4" s="6">
        <f>AVERAGE(D4:M4)</f>
        <v>84.12222222222222</v>
      </c>
      <c r="D4" s="6">
        <v>73.599999999999994</v>
      </c>
      <c r="E4" s="7">
        <v>75.900000000000006</v>
      </c>
      <c r="F4" s="6">
        <v>85.4</v>
      </c>
      <c r="H4" s="6">
        <v>80.099999999999994</v>
      </c>
      <c r="I4" s="6">
        <v>86.9</v>
      </c>
      <c r="J4" s="6">
        <v>80.599999999999994</v>
      </c>
      <c r="K4" s="6">
        <v>99.5</v>
      </c>
      <c r="L4" s="5">
        <v>79</v>
      </c>
      <c r="M4" s="5">
        <v>96.1</v>
      </c>
    </row>
    <row r="5" spans="1:13">
      <c r="A5" s="1">
        <v>2</v>
      </c>
      <c r="B5" t="s">
        <v>4</v>
      </c>
      <c r="C5" s="6">
        <f t="shared" ref="C5:C20" si="0">AVERAGE(D5:M5)</f>
        <v>80.922222222222217</v>
      </c>
      <c r="D5" s="6">
        <v>76.400000000000006</v>
      </c>
      <c r="E5" s="6">
        <v>75.900000000000006</v>
      </c>
      <c r="F5" s="6">
        <v>79.5</v>
      </c>
      <c r="H5" s="6">
        <v>71.900000000000006</v>
      </c>
      <c r="I5" s="6">
        <v>77.099999999999994</v>
      </c>
      <c r="J5" s="6">
        <v>78.7</v>
      </c>
      <c r="K5" s="6">
        <v>92</v>
      </c>
      <c r="L5" s="5">
        <v>76</v>
      </c>
      <c r="M5" s="5">
        <v>100.8</v>
      </c>
    </row>
    <row r="6" spans="1:13">
      <c r="A6">
        <v>3</v>
      </c>
      <c r="B6" t="s">
        <v>10</v>
      </c>
      <c r="C6" s="6">
        <f t="shared" si="0"/>
        <v>89.337499999999991</v>
      </c>
      <c r="E6" s="6">
        <v>106.1</v>
      </c>
      <c r="F6" s="6">
        <v>90.6</v>
      </c>
      <c r="H6" s="6">
        <v>90.1</v>
      </c>
      <c r="I6" s="6">
        <v>82.8</v>
      </c>
      <c r="J6" s="6">
        <v>74.400000000000006</v>
      </c>
      <c r="K6" s="6">
        <v>90.9</v>
      </c>
      <c r="L6" s="5">
        <v>88.3</v>
      </c>
      <c r="M6" s="5">
        <v>91.5</v>
      </c>
    </row>
    <row r="7" spans="1:13">
      <c r="A7" s="1" t="s">
        <v>5</v>
      </c>
      <c r="B7" t="s">
        <v>11</v>
      </c>
      <c r="C7" s="6">
        <f t="shared" si="0"/>
        <v>74.114285714285714</v>
      </c>
      <c r="E7" s="6"/>
      <c r="F7" s="6">
        <v>64.2</v>
      </c>
      <c r="H7" s="6">
        <v>81.900000000000006</v>
      </c>
      <c r="I7" s="6">
        <v>56.5</v>
      </c>
      <c r="J7" s="6">
        <v>80.7</v>
      </c>
      <c r="K7" s="6">
        <v>79.5</v>
      </c>
      <c r="L7" s="5">
        <v>78</v>
      </c>
      <c r="M7" s="5">
        <v>78</v>
      </c>
    </row>
    <row r="8" spans="1:13">
      <c r="A8" s="1" t="s">
        <v>12</v>
      </c>
      <c r="B8" t="s">
        <v>13</v>
      </c>
      <c r="C8" s="6">
        <f t="shared" si="0"/>
        <v>82.242857142857133</v>
      </c>
      <c r="E8" s="6">
        <v>88.8</v>
      </c>
      <c r="F8" s="6">
        <v>87.9</v>
      </c>
      <c r="I8" s="6">
        <v>83.2</v>
      </c>
      <c r="J8" s="6">
        <v>78</v>
      </c>
      <c r="K8" s="6">
        <v>81.599999999999994</v>
      </c>
      <c r="L8" s="5">
        <v>83.9</v>
      </c>
      <c r="M8" s="5">
        <v>72.3</v>
      </c>
    </row>
    <row r="9" spans="1:13">
      <c r="A9" s="1">
        <v>4</v>
      </c>
      <c r="B9" t="s">
        <v>8</v>
      </c>
      <c r="C9" s="6">
        <f t="shared" si="0"/>
        <v>22.512499999999999</v>
      </c>
      <c r="E9" s="6">
        <v>43</v>
      </c>
      <c r="F9" s="6">
        <v>3.6</v>
      </c>
      <c r="H9" s="6">
        <v>17.7</v>
      </c>
      <c r="I9" s="6">
        <v>4.9000000000000004</v>
      </c>
      <c r="J9" s="6">
        <v>37</v>
      </c>
      <c r="K9" s="6">
        <v>17.5</v>
      </c>
      <c r="L9" s="5">
        <v>26.4</v>
      </c>
      <c r="M9" s="5">
        <v>30</v>
      </c>
    </row>
    <row r="10" spans="1:13">
      <c r="A10" s="1">
        <v>5</v>
      </c>
      <c r="B10" t="s">
        <v>6</v>
      </c>
      <c r="C10" s="6">
        <f t="shared" si="0"/>
        <v>74.566666666666663</v>
      </c>
      <c r="D10" s="6">
        <v>82.1</v>
      </c>
      <c r="E10" s="6">
        <v>71.7</v>
      </c>
      <c r="F10" s="6">
        <v>70.5</v>
      </c>
      <c r="H10" s="6">
        <v>68.900000000000006</v>
      </c>
      <c r="I10" s="6">
        <v>65.3</v>
      </c>
      <c r="J10" s="6">
        <v>69.099999999999994</v>
      </c>
      <c r="K10" s="6">
        <v>81.3</v>
      </c>
      <c r="L10" s="5">
        <v>75.7</v>
      </c>
      <c r="M10" s="5">
        <v>86.5</v>
      </c>
    </row>
    <row r="11" spans="1:13">
      <c r="A11" s="1">
        <v>6</v>
      </c>
      <c r="B11" t="s">
        <v>21</v>
      </c>
      <c r="C11" s="6">
        <f t="shared" si="0"/>
        <v>77.599999999999994</v>
      </c>
      <c r="D11" s="6">
        <v>43.6</v>
      </c>
      <c r="E11" s="6">
        <v>81.900000000000006</v>
      </c>
      <c r="F11" s="6">
        <v>86.4</v>
      </c>
      <c r="H11" s="6">
        <v>78.7</v>
      </c>
      <c r="I11" s="6">
        <v>75.900000000000006</v>
      </c>
      <c r="J11" s="6">
        <v>47.5</v>
      </c>
      <c r="K11" s="6">
        <v>102.4</v>
      </c>
      <c r="L11" s="5">
        <v>85.3</v>
      </c>
      <c r="M11" s="5">
        <v>96.7</v>
      </c>
    </row>
    <row r="12" spans="1:13">
      <c r="A12" s="1">
        <v>7</v>
      </c>
      <c r="B12" t="s">
        <v>22</v>
      </c>
      <c r="C12" s="6">
        <f t="shared" si="0"/>
        <v>60.033333333333331</v>
      </c>
      <c r="D12" s="6">
        <v>55</v>
      </c>
      <c r="E12" s="6">
        <v>56</v>
      </c>
      <c r="F12" s="6">
        <v>58.9</v>
      </c>
      <c r="H12" s="6">
        <v>52</v>
      </c>
      <c r="I12" s="6">
        <v>51.4</v>
      </c>
      <c r="J12" s="6">
        <v>73.7</v>
      </c>
      <c r="K12" s="6">
        <v>69.8</v>
      </c>
      <c r="L12" s="5">
        <v>52.9</v>
      </c>
      <c r="M12" s="5">
        <v>70.599999999999994</v>
      </c>
    </row>
    <row r="13" spans="1:13">
      <c r="A13" s="1">
        <v>8</v>
      </c>
      <c r="B13" t="s">
        <v>7</v>
      </c>
      <c r="C13" s="6">
        <f t="shared" si="0"/>
        <v>80.033333333333331</v>
      </c>
      <c r="D13" s="6">
        <v>95.5</v>
      </c>
      <c r="E13" s="6">
        <v>71.599999999999994</v>
      </c>
      <c r="G13" s="6">
        <v>16.7</v>
      </c>
      <c r="H13" s="6">
        <v>21.7</v>
      </c>
      <c r="I13" s="6">
        <v>49.5</v>
      </c>
      <c r="J13" s="6">
        <v>81.599999999999994</v>
      </c>
      <c r="K13" s="6">
        <v>130.6</v>
      </c>
      <c r="L13" s="5">
        <v>140.1</v>
      </c>
      <c r="M13" s="5">
        <v>113</v>
      </c>
    </row>
    <row r="14" spans="1:13">
      <c r="A14" s="1">
        <v>9</v>
      </c>
      <c r="B14" t="s">
        <v>9</v>
      </c>
      <c r="C14" s="6">
        <f t="shared" si="0"/>
        <v>19.45</v>
      </c>
      <c r="E14" s="6">
        <v>4.7</v>
      </c>
      <c r="G14" s="6">
        <v>33.799999999999997</v>
      </c>
      <c r="H14" s="6">
        <v>5.3</v>
      </c>
      <c r="I14" s="6">
        <v>6.2</v>
      </c>
      <c r="J14" s="6">
        <v>14.1</v>
      </c>
      <c r="K14" s="6">
        <v>17.5</v>
      </c>
      <c r="L14" s="5">
        <v>27.2</v>
      </c>
      <c r="M14" s="5">
        <v>46.8</v>
      </c>
    </row>
    <row r="15" spans="1:13">
      <c r="A15" s="1">
        <v>10</v>
      </c>
      <c r="B15" t="s">
        <v>23</v>
      </c>
      <c r="C15" s="6">
        <f t="shared" si="0"/>
        <v>54.779999999999994</v>
      </c>
      <c r="E15" s="6">
        <v>82.8</v>
      </c>
      <c r="G15" s="6">
        <v>60.8</v>
      </c>
      <c r="H15" s="6">
        <v>31.6</v>
      </c>
      <c r="J15" s="6">
        <v>57.9</v>
      </c>
      <c r="K15" s="6"/>
      <c r="M15" s="5">
        <v>40.799999999999997</v>
      </c>
    </row>
    <row r="16" spans="1:13">
      <c r="A16" s="1">
        <v>11</v>
      </c>
      <c r="B16" t="s">
        <v>14</v>
      </c>
      <c r="C16" s="6">
        <f t="shared" si="0"/>
        <v>42.449999999999996</v>
      </c>
      <c r="G16" s="6">
        <v>54.4</v>
      </c>
      <c r="I16" s="6">
        <v>24.2</v>
      </c>
      <c r="J16" s="6">
        <v>33.799999999999997</v>
      </c>
      <c r="K16" s="6"/>
      <c r="M16" s="5">
        <v>57.4</v>
      </c>
    </row>
    <row r="17" spans="1:13">
      <c r="A17" s="1">
        <v>12</v>
      </c>
      <c r="B17" t="s">
        <v>15</v>
      </c>
      <c r="C17" s="6">
        <f t="shared" si="0"/>
        <v>114.175</v>
      </c>
      <c r="J17" s="6">
        <v>113.9</v>
      </c>
      <c r="K17" s="6">
        <v>100.8</v>
      </c>
      <c r="L17">
        <v>155.69999999999999</v>
      </c>
      <c r="M17">
        <v>86.3</v>
      </c>
    </row>
    <row r="18" spans="1:13">
      <c r="A18" s="1">
        <v>13</v>
      </c>
      <c r="B18" t="s">
        <v>16</v>
      </c>
      <c r="C18" s="6">
        <f t="shared" si="0"/>
        <v>57.974999999999994</v>
      </c>
      <c r="J18" s="6">
        <v>63.4</v>
      </c>
      <c r="K18" s="6">
        <v>68.599999999999994</v>
      </c>
      <c r="L18">
        <v>27.6</v>
      </c>
      <c r="M18">
        <v>72.3</v>
      </c>
    </row>
    <row r="19" spans="1:13">
      <c r="A19" s="1">
        <v>14</v>
      </c>
      <c r="B19" t="s">
        <v>17</v>
      </c>
      <c r="C19" s="6">
        <f t="shared" si="0"/>
        <v>80.599999999999994</v>
      </c>
      <c r="J19" s="6">
        <v>80.599999999999994</v>
      </c>
      <c r="K19" s="6"/>
    </row>
    <row r="20" spans="1:13">
      <c r="A20" s="1">
        <v>15</v>
      </c>
      <c r="B20" t="s">
        <v>18</v>
      </c>
      <c r="C20" s="6">
        <f t="shared" si="0"/>
        <v>56.400000000000006</v>
      </c>
      <c r="J20" s="6">
        <v>53.6</v>
      </c>
      <c r="K20" s="6"/>
      <c r="M20">
        <v>59.2</v>
      </c>
    </row>
  </sheetData>
  <phoneticPr fontId="0" type="noConversion"/>
  <printOptions gridLines="1"/>
  <pageMargins left="0.75" right="0.75" top="1" bottom="1" header="0.5" footer="0.5"/>
  <pageSetup scale="70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opLeftCell="B1" zoomScale="50" workbookViewId="0">
      <selection activeCell="M20" sqref="D3:M20"/>
    </sheetView>
  </sheetViews>
  <sheetFormatPr defaultRowHeight="12.75"/>
  <cols>
    <col min="1" max="1" width="6.85546875" customWidth="1"/>
    <col min="2" max="2" width="35.28515625" customWidth="1"/>
    <col min="3" max="3" width="10.140625" customWidth="1"/>
    <col min="4" max="13" width="17.85546875" customWidth="1"/>
  </cols>
  <sheetData>
    <row r="1" spans="1:13" ht="15.75">
      <c r="A1" s="12" t="s">
        <v>2</v>
      </c>
      <c r="B1" t="s">
        <v>27</v>
      </c>
    </row>
    <row r="3" spans="1:13">
      <c r="A3" s="2" t="s">
        <v>19</v>
      </c>
      <c r="B3" s="2" t="s">
        <v>20</v>
      </c>
      <c r="C3" s="2" t="s">
        <v>28</v>
      </c>
      <c r="D3" s="4">
        <v>37748</v>
      </c>
      <c r="E3" s="4">
        <v>37802</v>
      </c>
      <c r="F3" s="4">
        <v>37834</v>
      </c>
      <c r="G3" s="4">
        <v>37836</v>
      </c>
      <c r="H3" s="4">
        <v>37875</v>
      </c>
      <c r="I3" s="3">
        <v>37910</v>
      </c>
      <c r="J3" s="3">
        <v>37944</v>
      </c>
      <c r="K3" s="3">
        <v>37963</v>
      </c>
      <c r="L3" s="3">
        <v>38012</v>
      </c>
      <c r="M3" s="3">
        <v>38033</v>
      </c>
    </row>
    <row r="4" spans="1:13">
      <c r="A4" s="1">
        <v>1</v>
      </c>
      <c r="B4" t="s">
        <v>3</v>
      </c>
      <c r="C4" s="5">
        <f>AVERAGE(D4:M4)</f>
        <v>7.74125</v>
      </c>
      <c r="D4" s="5">
        <v>5.9</v>
      </c>
      <c r="E4" s="6"/>
      <c r="F4" s="5">
        <v>6.94</v>
      </c>
      <c r="H4" s="5">
        <v>6.69</v>
      </c>
      <c r="I4" s="5">
        <v>7.65</v>
      </c>
      <c r="J4" s="5">
        <v>7.25</v>
      </c>
      <c r="K4" s="5">
        <v>10.32</v>
      </c>
      <c r="L4" s="5">
        <v>7.46</v>
      </c>
      <c r="M4" s="5">
        <v>9.7200000000000006</v>
      </c>
    </row>
    <row r="5" spans="1:13">
      <c r="A5" s="1">
        <v>2</v>
      </c>
      <c r="B5" t="s">
        <v>4</v>
      </c>
      <c r="C5" s="5">
        <f t="shared" ref="C5:C20" si="0">AVERAGE(D5:M5)</f>
        <v>7.2155555555555573</v>
      </c>
      <c r="D5" s="5">
        <v>6.31</v>
      </c>
      <c r="E5" s="5">
        <v>6.12</v>
      </c>
      <c r="F5" s="5">
        <v>6.3</v>
      </c>
      <c r="H5" s="5">
        <v>6.01</v>
      </c>
      <c r="I5" s="5">
        <v>6.73</v>
      </c>
      <c r="J5" s="5">
        <v>7.01</v>
      </c>
      <c r="K5" s="5">
        <v>9.48</v>
      </c>
      <c r="L5" s="5">
        <v>6.93</v>
      </c>
      <c r="M5" s="5">
        <v>10.050000000000001</v>
      </c>
    </row>
    <row r="6" spans="1:13">
      <c r="A6">
        <v>3</v>
      </c>
      <c r="B6" t="s">
        <v>10</v>
      </c>
      <c r="C6" s="5">
        <f t="shared" si="0"/>
        <v>7.6624999999999996</v>
      </c>
      <c r="E6" s="5">
        <v>8.15</v>
      </c>
      <c r="F6" s="5">
        <v>7.05</v>
      </c>
      <c r="H6" s="5">
        <v>7.19</v>
      </c>
      <c r="I6" s="5">
        <v>7.04</v>
      </c>
      <c r="J6" s="5">
        <v>6.62</v>
      </c>
      <c r="K6" s="5">
        <v>8.81</v>
      </c>
      <c r="L6" s="5">
        <v>7.82</v>
      </c>
      <c r="M6" s="5">
        <v>8.6199999999999992</v>
      </c>
    </row>
    <row r="7" spans="1:13">
      <c r="A7" s="1" t="s">
        <v>26</v>
      </c>
      <c r="B7" t="s">
        <v>11</v>
      </c>
      <c r="C7" s="5">
        <f t="shared" si="0"/>
        <v>6.5528571428571434</v>
      </c>
      <c r="E7" s="5"/>
      <c r="F7" s="5">
        <v>5.13</v>
      </c>
      <c r="H7" s="5">
        <v>6.45</v>
      </c>
      <c r="I7" s="5">
        <v>5</v>
      </c>
      <c r="J7" s="5">
        <v>7.1</v>
      </c>
      <c r="K7" s="5">
        <v>7.74</v>
      </c>
      <c r="L7" s="5">
        <v>7.2</v>
      </c>
      <c r="M7" s="5">
        <v>7.25</v>
      </c>
    </row>
    <row r="8" spans="1:13">
      <c r="A8" s="1" t="s">
        <v>12</v>
      </c>
      <c r="B8" t="s">
        <v>13</v>
      </c>
      <c r="C8" s="5">
        <f t="shared" si="0"/>
        <v>7.2185714285714289</v>
      </c>
      <c r="E8" s="5">
        <v>7.6</v>
      </c>
      <c r="F8" s="5">
        <v>6.86</v>
      </c>
      <c r="I8" s="5">
        <v>7.05</v>
      </c>
      <c r="J8" s="5">
        <v>6.82</v>
      </c>
      <c r="K8" s="5">
        <v>7.91</v>
      </c>
      <c r="L8" s="5">
        <v>7.51</v>
      </c>
      <c r="M8" s="5">
        <v>6.78</v>
      </c>
    </row>
    <row r="9" spans="1:13">
      <c r="A9" s="1">
        <v>4</v>
      </c>
      <c r="B9" t="s">
        <v>8</v>
      </c>
      <c r="C9" s="5">
        <f t="shared" si="0"/>
        <v>2.0374999999999996</v>
      </c>
      <c r="E9" s="5">
        <v>3.46</v>
      </c>
      <c r="F9" s="5">
        <v>0.28000000000000003</v>
      </c>
      <c r="H9" s="5">
        <v>1.44</v>
      </c>
      <c r="I9" s="5">
        <v>0.43</v>
      </c>
      <c r="J9" s="5">
        <v>3.29</v>
      </c>
      <c r="K9" s="5">
        <v>1.86</v>
      </c>
      <c r="L9" s="5">
        <v>2.69</v>
      </c>
      <c r="M9" s="5">
        <v>2.85</v>
      </c>
    </row>
    <row r="10" spans="1:13">
      <c r="A10" s="1">
        <v>5</v>
      </c>
      <c r="B10" t="s">
        <v>6</v>
      </c>
      <c r="C10" s="5">
        <f t="shared" si="0"/>
        <v>6.4933333333333332</v>
      </c>
      <c r="D10" s="5">
        <v>6.29</v>
      </c>
      <c r="E10" s="5">
        <v>5.72</v>
      </c>
      <c r="F10" s="5">
        <v>5.6</v>
      </c>
      <c r="H10" s="5">
        <v>5.63</v>
      </c>
      <c r="I10" s="5">
        <v>5.66</v>
      </c>
      <c r="J10" s="5">
        <v>6.1</v>
      </c>
      <c r="K10" s="5">
        <v>8.1199999999999992</v>
      </c>
      <c r="L10" s="5">
        <v>7.19</v>
      </c>
      <c r="M10" s="5">
        <v>8.1300000000000008</v>
      </c>
    </row>
    <row r="11" spans="1:13">
      <c r="A11" s="1">
        <v>6</v>
      </c>
      <c r="B11" t="s">
        <v>21</v>
      </c>
      <c r="C11" s="5">
        <f t="shared" si="0"/>
        <v>6.858888888888889</v>
      </c>
      <c r="D11" s="5">
        <v>3.51</v>
      </c>
      <c r="E11" s="5">
        <v>6.65</v>
      </c>
      <c r="F11" s="5">
        <v>6.73</v>
      </c>
      <c r="H11" s="5">
        <v>6.65</v>
      </c>
      <c r="I11" s="5">
        <v>6.52</v>
      </c>
      <c r="J11" s="5">
        <v>4.26</v>
      </c>
      <c r="K11" s="5">
        <v>10.14</v>
      </c>
      <c r="L11" s="5">
        <v>7.77</v>
      </c>
      <c r="M11" s="5">
        <v>9.5</v>
      </c>
    </row>
    <row r="12" spans="1:13">
      <c r="A12" s="1">
        <v>7</v>
      </c>
      <c r="B12" t="s">
        <v>22</v>
      </c>
      <c r="C12" s="5">
        <f t="shared" si="0"/>
        <v>5.4288888888888884</v>
      </c>
      <c r="D12" s="5">
        <v>4.47</v>
      </c>
      <c r="E12" s="5">
        <v>4.38</v>
      </c>
      <c r="F12" s="5">
        <v>4.72</v>
      </c>
      <c r="H12" s="5">
        <v>4.3099999999999996</v>
      </c>
      <c r="I12" s="5">
        <v>4.59</v>
      </c>
      <c r="J12" s="5">
        <v>6.64</v>
      </c>
      <c r="K12" s="5">
        <v>7.46</v>
      </c>
      <c r="L12" s="5">
        <v>5.13</v>
      </c>
      <c r="M12" s="5">
        <v>7.16</v>
      </c>
    </row>
    <row r="13" spans="1:13">
      <c r="A13" s="1">
        <v>8</v>
      </c>
      <c r="B13" t="s">
        <v>7</v>
      </c>
      <c r="C13" s="5">
        <f t="shared" si="0"/>
        <v>7.1366666666666667</v>
      </c>
      <c r="D13" s="5">
        <v>7.15</v>
      </c>
      <c r="E13" s="5">
        <v>5.43</v>
      </c>
      <c r="F13" s="5"/>
      <c r="G13" s="5">
        <v>1.32</v>
      </c>
      <c r="H13" s="5">
        <v>1.7</v>
      </c>
      <c r="I13" s="5">
        <v>4.0999999999999996</v>
      </c>
      <c r="J13" s="5">
        <v>7.14</v>
      </c>
      <c r="K13" s="5">
        <v>12.86</v>
      </c>
      <c r="L13" s="5">
        <v>13.45</v>
      </c>
      <c r="M13" s="5">
        <v>11.08</v>
      </c>
    </row>
    <row r="14" spans="1:13">
      <c r="A14" s="1">
        <v>9</v>
      </c>
      <c r="B14" t="s">
        <v>9</v>
      </c>
      <c r="C14" s="5">
        <f t="shared" si="0"/>
        <v>1.83</v>
      </c>
      <c r="E14" s="5">
        <v>0.4</v>
      </c>
      <c r="F14" s="5"/>
      <c r="G14" s="5">
        <v>2.75</v>
      </c>
      <c r="H14" s="5">
        <v>0.44</v>
      </c>
      <c r="I14" s="5">
        <v>0.54</v>
      </c>
      <c r="J14" s="5">
        <v>1.27</v>
      </c>
      <c r="K14" s="5">
        <v>1.86</v>
      </c>
      <c r="L14" s="5">
        <v>2.61</v>
      </c>
      <c r="M14" s="5">
        <v>4.7699999999999996</v>
      </c>
    </row>
    <row r="15" spans="1:13">
      <c r="A15" s="1">
        <v>10</v>
      </c>
      <c r="B15" t="s">
        <v>23</v>
      </c>
      <c r="C15" s="5">
        <f t="shared" si="0"/>
        <v>4.6540000000000008</v>
      </c>
      <c r="E15" s="5">
        <v>6.37</v>
      </c>
      <c r="F15" s="5"/>
      <c r="G15" s="5">
        <v>4.91</v>
      </c>
      <c r="H15" s="5">
        <v>2.65</v>
      </c>
      <c r="J15" s="5">
        <v>5.36</v>
      </c>
      <c r="K15" s="5"/>
      <c r="M15" s="5">
        <v>3.98</v>
      </c>
    </row>
    <row r="16" spans="1:13">
      <c r="A16" s="1">
        <v>11</v>
      </c>
      <c r="B16" t="s">
        <v>14</v>
      </c>
      <c r="C16" s="5">
        <f t="shared" si="0"/>
        <v>3.8574999999999999</v>
      </c>
      <c r="F16" s="5"/>
      <c r="G16" s="5">
        <v>4.3499999999999996</v>
      </c>
      <c r="I16" s="5">
        <v>2.13</v>
      </c>
      <c r="J16" s="5">
        <v>3.09</v>
      </c>
      <c r="K16" s="5"/>
      <c r="M16" s="5">
        <v>5.86</v>
      </c>
    </row>
    <row r="17" spans="1:13">
      <c r="A17" s="1">
        <v>12</v>
      </c>
      <c r="B17" t="s">
        <v>15</v>
      </c>
      <c r="C17" s="5">
        <f t="shared" si="0"/>
        <v>9.9400000000000013</v>
      </c>
      <c r="J17" s="5">
        <v>9.64</v>
      </c>
      <c r="K17" s="5">
        <v>9.0500000000000007</v>
      </c>
      <c r="L17">
        <v>13.43</v>
      </c>
      <c r="M17">
        <v>7.64</v>
      </c>
    </row>
    <row r="18" spans="1:13">
      <c r="A18" s="1">
        <v>13</v>
      </c>
      <c r="B18" t="s">
        <v>16</v>
      </c>
      <c r="C18" s="5">
        <f t="shared" si="0"/>
        <v>5.5650000000000004</v>
      </c>
      <c r="J18" s="5">
        <v>5.78</v>
      </c>
      <c r="K18" s="5">
        <v>6.84</v>
      </c>
      <c r="L18">
        <v>2.52</v>
      </c>
      <c r="M18">
        <v>7.12</v>
      </c>
    </row>
    <row r="19" spans="1:13">
      <c r="A19" s="1">
        <v>14</v>
      </c>
      <c r="B19" t="s">
        <v>17</v>
      </c>
      <c r="C19" s="5">
        <f t="shared" si="0"/>
        <v>7.41</v>
      </c>
      <c r="J19" s="5">
        <v>7.41</v>
      </c>
      <c r="K19" s="5"/>
    </row>
    <row r="20" spans="1:13">
      <c r="A20" s="1">
        <v>15</v>
      </c>
      <c r="B20" t="s">
        <v>18</v>
      </c>
      <c r="C20" s="5">
        <f t="shared" si="0"/>
        <v>5.46</v>
      </c>
      <c r="J20" s="5">
        <v>4.87</v>
      </c>
      <c r="K20" s="5"/>
      <c r="M20">
        <v>6.05</v>
      </c>
    </row>
  </sheetData>
  <phoneticPr fontId="0" type="noConversion"/>
  <printOptions gridLines="1"/>
  <pageMargins left="0.75" right="0.75" top="1" bottom="1" header="0.5" footer="0.5"/>
  <pageSetup scale="71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50" workbookViewId="0">
      <selection activeCell="M20" sqref="D3:M20"/>
    </sheetView>
  </sheetViews>
  <sheetFormatPr defaultRowHeight="12.75"/>
  <cols>
    <col min="1" max="1" width="7" customWidth="1"/>
    <col min="2" max="2" width="34.28515625" customWidth="1"/>
    <col min="3" max="3" width="10.42578125" customWidth="1"/>
    <col min="4" max="12" width="11" customWidth="1"/>
    <col min="13" max="13" width="14.140625" customWidth="1"/>
  </cols>
  <sheetData>
    <row r="1" spans="1:13" ht="15.75">
      <c r="A1" s="12" t="s">
        <v>39</v>
      </c>
    </row>
    <row r="3" spans="1:13">
      <c r="A3" s="2" t="s">
        <v>19</v>
      </c>
      <c r="B3" s="2" t="s">
        <v>20</v>
      </c>
      <c r="C3" s="2" t="s">
        <v>28</v>
      </c>
      <c r="D3" s="4">
        <v>37748</v>
      </c>
      <c r="E3" s="4">
        <v>37802</v>
      </c>
      <c r="F3" s="4">
        <v>37834</v>
      </c>
      <c r="G3" s="4">
        <v>37836</v>
      </c>
      <c r="H3" s="4">
        <v>37875</v>
      </c>
      <c r="I3" s="3">
        <v>37910</v>
      </c>
      <c r="J3" s="3">
        <v>37944</v>
      </c>
      <c r="K3" s="3">
        <v>37963</v>
      </c>
      <c r="L3" s="3">
        <v>38012</v>
      </c>
      <c r="M3" s="3">
        <v>38033</v>
      </c>
    </row>
    <row r="4" spans="1:13">
      <c r="A4" s="1">
        <v>1</v>
      </c>
      <c r="B4" t="s">
        <v>3</v>
      </c>
      <c r="C4" s="5">
        <f>AVERAGE(D4:M4)</f>
        <v>7.5999999999999988</v>
      </c>
      <c r="D4" s="5">
        <v>7.65</v>
      </c>
      <c r="E4" s="5">
        <v>7.71</v>
      </c>
      <c r="F4" s="5">
        <v>7.44</v>
      </c>
      <c r="H4" s="5">
        <v>7.59</v>
      </c>
      <c r="I4" s="5">
        <v>7.41</v>
      </c>
      <c r="J4" s="5">
        <v>7.3</v>
      </c>
      <c r="K4" s="5">
        <v>7.88</v>
      </c>
      <c r="L4" s="5">
        <v>7.69</v>
      </c>
      <c r="M4" s="5">
        <v>7.73</v>
      </c>
    </row>
    <row r="5" spans="1:13">
      <c r="A5" s="1">
        <v>2</v>
      </c>
      <c r="B5" t="s">
        <v>4</v>
      </c>
      <c r="C5" s="5">
        <f t="shared" ref="C5:C20" si="0">AVERAGE(D5:M5)</f>
        <v>7.6977777777777776</v>
      </c>
      <c r="D5" s="5">
        <v>7.69</v>
      </c>
      <c r="E5" s="5">
        <v>7.85</v>
      </c>
      <c r="F5" s="5">
        <v>7.59</v>
      </c>
      <c r="H5" s="5">
        <v>7.74</v>
      </c>
      <c r="I5" s="5">
        <v>7.37</v>
      </c>
      <c r="J5" s="5">
        <v>7.5</v>
      </c>
      <c r="K5" s="5">
        <v>7.82</v>
      </c>
      <c r="L5" s="5">
        <v>7.75</v>
      </c>
      <c r="M5" s="5">
        <v>7.97</v>
      </c>
    </row>
    <row r="6" spans="1:13">
      <c r="A6">
        <v>3</v>
      </c>
      <c r="B6" t="s">
        <v>10</v>
      </c>
      <c r="C6" s="5">
        <f t="shared" si="0"/>
        <v>7.7850000000000001</v>
      </c>
      <c r="E6" s="5">
        <v>8.2799999999999994</v>
      </c>
      <c r="F6" s="5">
        <v>7.77</v>
      </c>
      <c r="H6" s="5">
        <v>7.69</v>
      </c>
      <c r="I6" s="5">
        <v>7.66</v>
      </c>
      <c r="J6" s="5">
        <v>7.46</v>
      </c>
      <c r="K6" s="5">
        <v>7.79</v>
      </c>
      <c r="L6" s="5">
        <v>7.72</v>
      </c>
      <c r="M6" s="5">
        <v>7.91</v>
      </c>
    </row>
    <row r="7" spans="1:13">
      <c r="A7" s="1" t="s">
        <v>26</v>
      </c>
      <c r="B7" t="s">
        <v>11</v>
      </c>
      <c r="C7" s="5">
        <f t="shared" si="0"/>
        <v>7.6257142857142854</v>
      </c>
      <c r="E7" s="5"/>
      <c r="F7" s="5">
        <v>7.53</v>
      </c>
      <c r="H7" s="5">
        <v>7.76</v>
      </c>
      <c r="I7" s="5">
        <v>7.37</v>
      </c>
      <c r="J7" s="5">
        <v>7.42</v>
      </c>
      <c r="K7" s="5">
        <v>7.79</v>
      </c>
      <c r="L7" s="5">
        <v>7.69</v>
      </c>
      <c r="M7" s="5">
        <v>7.82</v>
      </c>
    </row>
    <row r="8" spans="1:13">
      <c r="A8" s="1" t="s">
        <v>12</v>
      </c>
      <c r="B8" t="s">
        <v>13</v>
      </c>
      <c r="C8" s="5">
        <f t="shared" si="0"/>
        <v>7.64</v>
      </c>
      <c r="E8" s="5">
        <v>7.62</v>
      </c>
      <c r="F8" s="5">
        <v>7.74</v>
      </c>
      <c r="I8" s="5">
        <v>7.58</v>
      </c>
      <c r="J8" s="5">
        <v>7.4</v>
      </c>
      <c r="K8" s="5">
        <v>7.78</v>
      </c>
      <c r="L8" s="5">
        <v>7.68</v>
      </c>
      <c r="M8" s="5">
        <v>7.68</v>
      </c>
    </row>
    <row r="9" spans="1:13">
      <c r="A9" s="1">
        <v>4</v>
      </c>
      <c r="B9" t="s">
        <v>8</v>
      </c>
      <c r="C9" s="5">
        <f t="shared" si="0"/>
        <v>7.1275000000000004</v>
      </c>
      <c r="E9" s="5">
        <v>7.33</v>
      </c>
      <c r="F9" s="5">
        <v>7.02</v>
      </c>
      <c r="H9" s="5">
        <v>6.9</v>
      </c>
      <c r="I9" s="5">
        <v>7.03</v>
      </c>
      <c r="J9" s="5">
        <v>7.11</v>
      </c>
      <c r="K9" s="5">
        <v>7.15</v>
      </c>
      <c r="L9" s="5">
        <v>7.03</v>
      </c>
      <c r="M9" s="5">
        <v>7.45</v>
      </c>
    </row>
    <row r="10" spans="1:13">
      <c r="A10" s="1">
        <v>5</v>
      </c>
      <c r="B10" t="s">
        <v>6</v>
      </c>
      <c r="C10" s="5">
        <f t="shared" si="0"/>
        <v>7.6111111111111107</v>
      </c>
      <c r="D10" s="5">
        <v>7.58</v>
      </c>
      <c r="E10" s="5">
        <v>7.75</v>
      </c>
      <c r="F10" s="5">
        <v>7.73</v>
      </c>
      <c r="H10" s="5">
        <v>7.58</v>
      </c>
      <c r="I10" s="5">
        <v>7.55</v>
      </c>
      <c r="J10" s="5">
        <v>7.44</v>
      </c>
      <c r="K10" s="5">
        <v>7.61</v>
      </c>
      <c r="L10" s="5">
        <v>7.48</v>
      </c>
      <c r="M10" s="5">
        <v>7.78</v>
      </c>
    </row>
    <row r="11" spans="1:13">
      <c r="A11" s="1">
        <v>6</v>
      </c>
      <c r="B11" t="s">
        <v>21</v>
      </c>
      <c r="C11" s="5">
        <f t="shared" si="0"/>
        <v>7.858888888888889</v>
      </c>
      <c r="D11" s="5">
        <v>7.08</v>
      </c>
      <c r="E11" s="5">
        <v>8.07</v>
      </c>
      <c r="F11" s="5">
        <v>7.75</v>
      </c>
      <c r="H11" s="5">
        <v>8.42</v>
      </c>
      <c r="I11" s="5">
        <v>7.74</v>
      </c>
      <c r="J11" s="5">
        <v>7.2</v>
      </c>
      <c r="K11" s="5">
        <v>8.69</v>
      </c>
      <c r="L11" s="5">
        <v>7.89</v>
      </c>
      <c r="M11" s="5">
        <v>7.89</v>
      </c>
    </row>
    <row r="12" spans="1:13">
      <c r="A12" s="1">
        <v>7</v>
      </c>
      <c r="B12" t="s">
        <v>22</v>
      </c>
      <c r="C12" s="5">
        <f t="shared" si="0"/>
        <v>7.3922222222222222</v>
      </c>
      <c r="D12" s="5">
        <v>7.41</v>
      </c>
      <c r="E12" s="5">
        <v>7.57</v>
      </c>
      <c r="F12" s="5">
        <v>7.26</v>
      </c>
      <c r="H12" s="5">
        <v>7.21</v>
      </c>
      <c r="I12" s="5">
        <v>7.29</v>
      </c>
      <c r="J12" s="5">
        <v>7.38</v>
      </c>
      <c r="K12" s="5">
        <v>7.68</v>
      </c>
      <c r="L12" s="5">
        <v>7.19</v>
      </c>
      <c r="M12" s="5">
        <v>7.54</v>
      </c>
    </row>
    <row r="13" spans="1:13">
      <c r="A13" s="1">
        <v>8</v>
      </c>
      <c r="B13" t="s">
        <v>7</v>
      </c>
      <c r="C13" s="5">
        <f t="shared" si="0"/>
        <v>7.6788888888888884</v>
      </c>
      <c r="D13" s="5">
        <v>7.61</v>
      </c>
      <c r="E13" s="5">
        <v>7.62</v>
      </c>
      <c r="F13" s="5"/>
      <c r="G13" s="5">
        <v>6.97</v>
      </c>
      <c r="H13" s="5">
        <v>6.74</v>
      </c>
      <c r="I13" s="5">
        <v>7.31</v>
      </c>
      <c r="J13" s="5">
        <v>7.61</v>
      </c>
      <c r="K13" s="5">
        <v>8.58</v>
      </c>
      <c r="L13" s="5">
        <v>8.81</v>
      </c>
      <c r="M13" s="5">
        <v>7.86</v>
      </c>
    </row>
    <row r="14" spans="1:13">
      <c r="A14" s="1">
        <v>9</v>
      </c>
      <c r="B14" t="s">
        <v>9</v>
      </c>
      <c r="C14" s="5">
        <f t="shared" si="0"/>
        <v>7.1300000000000008</v>
      </c>
      <c r="E14" s="5">
        <v>7.32</v>
      </c>
      <c r="F14" s="5"/>
      <c r="G14" s="5">
        <v>6.92</v>
      </c>
      <c r="H14" s="5">
        <v>6.7</v>
      </c>
      <c r="I14" s="5">
        <v>6.75</v>
      </c>
      <c r="J14" s="5">
        <v>7.09</v>
      </c>
      <c r="K14" s="5">
        <v>7.34</v>
      </c>
      <c r="L14" s="5">
        <v>7.42</v>
      </c>
      <c r="M14" s="5">
        <v>7.5</v>
      </c>
    </row>
    <row r="15" spans="1:13">
      <c r="A15" s="1">
        <v>10</v>
      </c>
      <c r="B15" t="s">
        <v>23</v>
      </c>
      <c r="C15" s="5">
        <f t="shared" si="0"/>
        <v>7.1599999999999993</v>
      </c>
      <c r="E15" s="5">
        <v>7.26</v>
      </c>
      <c r="F15" s="5"/>
      <c r="G15" s="5">
        <v>6.93</v>
      </c>
      <c r="H15" s="5">
        <v>7.05</v>
      </c>
      <c r="J15" s="5">
        <v>7.26</v>
      </c>
      <c r="K15" s="5"/>
      <c r="M15" s="5">
        <v>7.3</v>
      </c>
    </row>
    <row r="16" spans="1:13">
      <c r="A16" s="1">
        <v>11</v>
      </c>
      <c r="B16" t="s">
        <v>14</v>
      </c>
      <c r="C16" s="5">
        <f t="shared" si="0"/>
        <v>7.1000000000000005</v>
      </c>
      <c r="F16" s="5"/>
      <c r="G16" s="5">
        <v>6.94</v>
      </c>
      <c r="I16" s="5">
        <v>6.96</v>
      </c>
      <c r="J16" s="5">
        <v>7.06</v>
      </c>
      <c r="K16" s="5"/>
      <c r="M16" s="5">
        <v>7.44</v>
      </c>
    </row>
    <row r="17" spans="1:13">
      <c r="A17" s="1">
        <v>12</v>
      </c>
      <c r="B17" t="s">
        <v>15</v>
      </c>
      <c r="C17" s="5">
        <f t="shared" si="0"/>
        <v>7.6325000000000003</v>
      </c>
      <c r="J17" s="5">
        <v>7.71</v>
      </c>
      <c r="K17" s="5">
        <v>7.32</v>
      </c>
      <c r="L17">
        <v>7.98</v>
      </c>
      <c r="M17">
        <v>7.52</v>
      </c>
    </row>
    <row r="18" spans="1:13">
      <c r="A18" s="1">
        <v>13</v>
      </c>
      <c r="B18" t="s">
        <v>16</v>
      </c>
      <c r="C18" s="5">
        <f t="shared" si="0"/>
        <v>7.3724999999999996</v>
      </c>
      <c r="J18" s="5">
        <v>7.47</v>
      </c>
      <c r="K18" s="5">
        <v>7.22</v>
      </c>
      <c r="L18">
        <v>7.1</v>
      </c>
      <c r="M18">
        <v>7.7</v>
      </c>
    </row>
    <row r="19" spans="1:13">
      <c r="A19" s="1">
        <v>14</v>
      </c>
      <c r="B19" t="s">
        <v>17</v>
      </c>
      <c r="C19" s="5">
        <f t="shared" si="0"/>
        <v>7.57</v>
      </c>
      <c r="J19" s="5">
        <v>7.57</v>
      </c>
      <c r="K19" s="5"/>
    </row>
    <row r="20" spans="1:13">
      <c r="A20" s="1">
        <v>15</v>
      </c>
      <c r="B20" t="s">
        <v>18</v>
      </c>
      <c r="C20" s="5">
        <f t="shared" si="0"/>
        <v>7.18</v>
      </c>
      <c r="J20" s="5">
        <v>6.66</v>
      </c>
      <c r="K20" s="5"/>
      <c r="M20">
        <v>7.7</v>
      </c>
    </row>
  </sheetData>
  <phoneticPr fontId="0" type="noConversion"/>
  <printOptions gridLines="1"/>
  <pageMargins left="0.75" right="0.75" top="1" bottom="1" header="0.5" footer="0.5"/>
  <pageSetup scale="73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50" workbookViewId="0">
      <selection activeCell="M20" sqref="D3:M20"/>
    </sheetView>
  </sheetViews>
  <sheetFormatPr defaultRowHeight="12.75"/>
  <cols>
    <col min="1" max="1" width="6.85546875" customWidth="1"/>
    <col min="2" max="2" width="35.5703125" customWidth="1"/>
    <col min="3" max="12" width="12.140625" customWidth="1"/>
  </cols>
  <sheetData>
    <row r="1" spans="1:12" ht="15.75">
      <c r="A1" s="12" t="s">
        <v>29</v>
      </c>
    </row>
    <row r="3" spans="1:12">
      <c r="A3" s="2" t="s">
        <v>19</v>
      </c>
      <c r="B3" s="2" t="s">
        <v>20</v>
      </c>
      <c r="C3" s="4">
        <v>37748</v>
      </c>
      <c r="D3" s="4">
        <v>37802</v>
      </c>
      <c r="E3" s="4">
        <v>37834</v>
      </c>
      <c r="F3" s="4">
        <v>37836</v>
      </c>
      <c r="G3" s="4">
        <v>37875</v>
      </c>
      <c r="H3" s="3">
        <v>37910</v>
      </c>
      <c r="I3" s="3">
        <v>37944</v>
      </c>
      <c r="J3" s="3">
        <v>37963</v>
      </c>
      <c r="K3" s="3">
        <v>38012</v>
      </c>
      <c r="L3" s="3">
        <v>38033</v>
      </c>
    </row>
    <row r="4" spans="1:12">
      <c r="A4" s="1">
        <v>1</v>
      </c>
      <c r="B4" t="s">
        <v>3</v>
      </c>
      <c r="C4" s="6">
        <v>251</v>
      </c>
      <c r="D4" s="5">
        <v>147.5</v>
      </c>
      <c r="E4" s="6">
        <v>81</v>
      </c>
      <c r="G4" s="6">
        <v>208.6</v>
      </c>
      <c r="H4" s="6">
        <v>148</v>
      </c>
      <c r="I4" s="6">
        <v>125.1</v>
      </c>
      <c r="J4" s="5"/>
      <c r="K4" s="5">
        <v>61.9</v>
      </c>
      <c r="L4" s="5">
        <v>66.2</v>
      </c>
    </row>
    <row r="5" spans="1:12">
      <c r="A5" s="1">
        <v>2</v>
      </c>
      <c r="B5" t="s">
        <v>4</v>
      </c>
      <c r="C5" s="6">
        <v>229.7</v>
      </c>
      <c r="D5" s="6">
        <v>113.2</v>
      </c>
      <c r="E5" s="6">
        <v>69.8</v>
      </c>
      <c r="G5" s="6">
        <v>180.7</v>
      </c>
      <c r="H5" s="5"/>
      <c r="I5" s="6">
        <v>60.3</v>
      </c>
      <c r="J5" s="5"/>
      <c r="K5" s="5">
        <v>69.400000000000006</v>
      </c>
      <c r="L5" s="5">
        <v>60.9</v>
      </c>
    </row>
    <row r="6" spans="1:12">
      <c r="A6">
        <v>3</v>
      </c>
      <c r="B6" t="s">
        <v>10</v>
      </c>
      <c r="D6" s="6">
        <v>79.599999999999994</v>
      </c>
      <c r="E6" s="6">
        <v>59.4</v>
      </c>
      <c r="G6" s="6">
        <v>137.5</v>
      </c>
      <c r="H6" s="5"/>
      <c r="I6" s="6">
        <v>115.4</v>
      </c>
      <c r="J6" s="5"/>
      <c r="K6" s="5">
        <v>69.599999999999994</v>
      </c>
      <c r="L6" s="5">
        <v>82.7</v>
      </c>
    </row>
    <row r="7" spans="1:12">
      <c r="A7" s="1" t="s">
        <v>5</v>
      </c>
      <c r="B7" t="s">
        <v>11</v>
      </c>
      <c r="E7" s="6">
        <v>48.3</v>
      </c>
      <c r="G7" s="6">
        <v>168.4</v>
      </c>
      <c r="H7" s="6">
        <v>71.3</v>
      </c>
      <c r="I7" s="6">
        <v>127.6</v>
      </c>
      <c r="J7" s="5"/>
      <c r="K7" s="5">
        <v>69.900000000000006</v>
      </c>
      <c r="L7" s="5">
        <v>76.3</v>
      </c>
    </row>
    <row r="8" spans="1:12">
      <c r="A8" s="1" t="s">
        <v>12</v>
      </c>
      <c r="B8" t="s">
        <v>13</v>
      </c>
      <c r="D8" s="6">
        <v>78.8</v>
      </c>
      <c r="E8" s="6">
        <v>48.9</v>
      </c>
      <c r="H8" s="6">
        <v>78</v>
      </c>
      <c r="I8" s="6">
        <v>136</v>
      </c>
      <c r="J8" s="5"/>
      <c r="K8" s="5">
        <v>7.41</v>
      </c>
      <c r="L8" s="5">
        <v>76.8</v>
      </c>
    </row>
    <row r="9" spans="1:12">
      <c r="A9" s="1">
        <v>4</v>
      </c>
      <c r="B9" t="s">
        <v>8</v>
      </c>
      <c r="D9" s="6">
        <v>69.400000000000006</v>
      </c>
      <c r="E9" s="6">
        <v>83.1</v>
      </c>
      <c r="G9" s="6">
        <v>174.7</v>
      </c>
      <c r="H9" s="5"/>
      <c r="I9" s="6">
        <v>140.30000000000001</v>
      </c>
      <c r="J9" s="5"/>
      <c r="K9" s="5">
        <v>54.5</v>
      </c>
      <c r="L9" s="5">
        <v>84.4</v>
      </c>
    </row>
    <row r="10" spans="1:12">
      <c r="A10" s="1">
        <v>5</v>
      </c>
      <c r="B10" t="s">
        <v>6</v>
      </c>
      <c r="C10" s="6">
        <v>153.9</v>
      </c>
      <c r="D10" s="6">
        <v>75.599999999999994</v>
      </c>
      <c r="E10" s="6">
        <v>28.1</v>
      </c>
      <c r="G10" s="6">
        <v>187.1</v>
      </c>
      <c r="H10" s="6">
        <v>88.5</v>
      </c>
      <c r="I10" s="6">
        <v>144.9</v>
      </c>
      <c r="J10" s="5"/>
      <c r="K10" s="5">
        <v>61</v>
      </c>
      <c r="L10" s="5">
        <v>90.3</v>
      </c>
    </row>
    <row r="11" spans="1:12">
      <c r="A11" s="1">
        <v>6</v>
      </c>
      <c r="B11" t="s">
        <v>21</v>
      </c>
      <c r="C11" s="6">
        <v>127</v>
      </c>
      <c r="D11" s="6">
        <v>59.4</v>
      </c>
      <c r="E11" s="6">
        <v>28.4</v>
      </c>
      <c r="G11" s="6">
        <v>158</v>
      </c>
      <c r="H11" s="5"/>
      <c r="I11" s="6">
        <v>146.19999999999999</v>
      </c>
      <c r="J11" s="5"/>
      <c r="K11" s="5">
        <v>47.2</v>
      </c>
      <c r="L11" s="5">
        <v>86.8</v>
      </c>
    </row>
    <row r="12" spans="1:12">
      <c r="A12" s="1">
        <v>7</v>
      </c>
      <c r="B12" t="s">
        <v>22</v>
      </c>
      <c r="C12" s="6">
        <v>150</v>
      </c>
      <c r="D12" s="6">
        <v>82.7</v>
      </c>
      <c r="E12" s="6">
        <v>32.700000000000003</v>
      </c>
      <c r="G12" s="6">
        <v>200.9</v>
      </c>
      <c r="H12" s="6">
        <v>154</v>
      </c>
      <c r="I12" s="6">
        <v>146.1</v>
      </c>
      <c r="J12" s="5"/>
      <c r="K12" s="5">
        <v>88.1</v>
      </c>
      <c r="L12" s="5">
        <v>99.5</v>
      </c>
    </row>
    <row r="13" spans="1:12">
      <c r="A13" s="1">
        <v>8</v>
      </c>
      <c r="B13" t="s">
        <v>7</v>
      </c>
      <c r="C13" s="6">
        <v>164</v>
      </c>
      <c r="D13" s="6">
        <v>101.5</v>
      </c>
      <c r="F13" s="6">
        <v>14.5</v>
      </c>
      <c r="G13" s="6">
        <v>-14.7</v>
      </c>
      <c r="H13" s="6">
        <v>70.3</v>
      </c>
      <c r="I13" s="6">
        <v>83.8</v>
      </c>
      <c r="J13" s="5"/>
      <c r="K13" s="5">
        <v>58.3</v>
      </c>
      <c r="L13" s="5">
        <v>91.8</v>
      </c>
    </row>
    <row r="14" spans="1:12">
      <c r="A14" s="1">
        <v>9</v>
      </c>
      <c r="B14" t="s">
        <v>9</v>
      </c>
      <c r="D14" s="6">
        <v>-1.6</v>
      </c>
      <c r="F14" s="6">
        <v>15.5</v>
      </c>
      <c r="G14" s="6">
        <v>-21.2</v>
      </c>
      <c r="H14" s="6">
        <v>-49.9</v>
      </c>
      <c r="I14" s="6">
        <v>-1</v>
      </c>
      <c r="J14" s="5"/>
      <c r="K14" s="5">
        <v>-51.4</v>
      </c>
      <c r="L14" s="5">
        <v>6</v>
      </c>
    </row>
    <row r="15" spans="1:12">
      <c r="A15" s="1">
        <v>10</v>
      </c>
      <c r="B15" t="s">
        <v>23</v>
      </c>
      <c r="D15" s="6">
        <v>51.1</v>
      </c>
      <c r="F15" s="6">
        <v>56.6</v>
      </c>
      <c r="G15" s="6">
        <v>43.5</v>
      </c>
      <c r="I15" s="6">
        <v>36.5</v>
      </c>
      <c r="L15" s="5">
        <v>22.3</v>
      </c>
    </row>
    <row r="16" spans="1:12">
      <c r="A16" s="1">
        <v>11</v>
      </c>
      <c r="B16" t="s">
        <v>14</v>
      </c>
      <c r="F16" s="6">
        <v>20</v>
      </c>
      <c r="H16" s="6">
        <v>-37.200000000000003</v>
      </c>
      <c r="I16" s="6">
        <v>79.5</v>
      </c>
      <c r="L16" s="5">
        <v>62.6</v>
      </c>
    </row>
    <row r="17" spans="1:12">
      <c r="A17" s="1">
        <v>12</v>
      </c>
      <c r="B17" t="s">
        <v>15</v>
      </c>
      <c r="I17" s="6">
        <v>144.9</v>
      </c>
      <c r="J17" s="5"/>
      <c r="K17">
        <v>66.2</v>
      </c>
      <c r="L17">
        <v>160</v>
      </c>
    </row>
    <row r="18" spans="1:12">
      <c r="A18" s="1">
        <v>13</v>
      </c>
      <c r="B18" t="s">
        <v>16</v>
      </c>
      <c r="I18" s="6">
        <v>-6.4</v>
      </c>
      <c r="J18" s="5"/>
      <c r="K18">
        <v>-4.2</v>
      </c>
      <c r="L18">
        <v>31</v>
      </c>
    </row>
    <row r="19" spans="1:12">
      <c r="A19" s="1">
        <v>14</v>
      </c>
      <c r="B19" t="s">
        <v>17</v>
      </c>
      <c r="I19" s="6">
        <v>94</v>
      </c>
    </row>
    <row r="20" spans="1:12">
      <c r="A20" s="1">
        <v>15</v>
      </c>
      <c r="B20" t="s">
        <v>18</v>
      </c>
      <c r="I20" s="6">
        <v>139.9</v>
      </c>
      <c r="L20">
        <v>94.3</v>
      </c>
    </row>
  </sheetData>
  <phoneticPr fontId="0" type="noConversion"/>
  <printOptions gridLines="1"/>
  <pageMargins left="0.75" right="0.75" top="1" bottom="1" header="0.5" footer="0.5"/>
  <pageSetup scale="59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900" sqref="C900"/>
    </sheetView>
  </sheetViews>
  <sheetFormatPr defaultRowHeight="12.75"/>
  <cols>
    <col min="1" max="1" width="9" style="1" customWidth="1"/>
    <col min="2" max="2" width="34.85546875" style="118" customWidth="1"/>
    <col min="3" max="3" width="10.85546875" style="32" customWidth="1"/>
    <col min="4" max="4" width="10.85546875" style="69" customWidth="1"/>
    <col min="5" max="5" width="9.140625" style="108"/>
    <col min="6" max="6" width="12.28515625" style="108" customWidth="1"/>
    <col min="7" max="8" width="9.140625" style="108"/>
    <col min="9" max="9" width="9.42578125" style="108" customWidth="1"/>
    <col min="10" max="10" width="9.140625" style="108"/>
    <col min="11" max="11" width="12.7109375" style="108" customWidth="1"/>
    <col min="12" max="12" width="11.5703125" style="1" customWidth="1"/>
    <col min="13" max="13" width="10.42578125" style="107" customWidth="1"/>
    <col min="14" max="14" width="12.28515625" style="108" hidden="1" customWidth="1"/>
    <col min="15" max="15" width="12" style="107" hidden="1" customWidth="1"/>
    <col min="16" max="16" width="10.7109375" style="107" customWidth="1"/>
    <col min="17" max="17" width="12.42578125" style="107" customWidth="1"/>
    <col min="18" max="18" width="9.140625" style="108"/>
    <col min="19" max="19" width="10.85546875" style="108" customWidth="1"/>
    <col min="20" max="20" width="12.42578125" style="107" customWidth="1"/>
    <col min="21" max="21" width="10.28515625" style="107" customWidth="1"/>
  </cols>
  <sheetData>
    <row r="1" spans="1:21" s="20" customFormat="1" ht="67.5" customHeight="1">
      <c r="A1" s="31" t="s">
        <v>19</v>
      </c>
      <c r="B1" s="121" t="s">
        <v>20</v>
      </c>
      <c r="C1" s="109" t="s">
        <v>48</v>
      </c>
      <c r="D1" s="110" t="s">
        <v>127</v>
      </c>
      <c r="E1" s="109" t="s">
        <v>103</v>
      </c>
      <c r="F1" s="80" t="s">
        <v>105</v>
      </c>
      <c r="G1" s="80" t="s">
        <v>49</v>
      </c>
      <c r="H1" s="80" t="s">
        <v>50</v>
      </c>
      <c r="I1" s="80" t="s">
        <v>104</v>
      </c>
      <c r="J1" s="80" t="s">
        <v>39</v>
      </c>
      <c r="K1" s="80" t="s">
        <v>106</v>
      </c>
      <c r="L1" s="71" t="s">
        <v>102</v>
      </c>
      <c r="M1" s="77" t="s">
        <v>52</v>
      </c>
      <c r="N1" s="77" t="s">
        <v>70</v>
      </c>
      <c r="O1" s="77" t="s">
        <v>68</v>
      </c>
      <c r="P1" s="77" t="s">
        <v>77</v>
      </c>
      <c r="Q1" s="78" t="s">
        <v>40</v>
      </c>
      <c r="R1" s="79" t="s">
        <v>57</v>
      </c>
      <c r="S1" s="79" t="s">
        <v>76</v>
      </c>
      <c r="T1" s="77" t="s">
        <v>41</v>
      </c>
      <c r="U1" s="77" t="s">
        <v>53</v>
      </c>
    </row>
    <row r="2" spans="1:21">
      <c r="A2" s="34">
        <v>1</v>
      </c>
      <c r="B2" s="117" t="s">
        <v>3</v>
      </c>
      <c r="C2" s="39">
        <v>37748</v>
      </c>
      <c r="D2" s="111">
        <v>2003</v>
      </c>
      <c r="E2" s="76">
        <v>26.6</v>
      </c>
      <c r="F2" s="32">
        <v>280</v>
      </c>
      <c r="G2" s="21">
        <v>0.17599999999999999</v>
      </c>
      <c r="H2" s="112">
        <v>73.599999999999994</v>
      </c>
      <c r="I2" s="76">
        <v>5.9</v>
      </c>
      <c r="J2" s="76">
        <v>7.65</v>
      </c>
      <c r="K2" s="80"/>
      <c r="L2" s="72"/>
      <c r="M2" s="78"/>
      <c r="N2" s="80"/>
      <c r="O2" s="78"/>
      <c r="P2" s="78"/>
      <c r="Q2" s="78"/>
      <c r="R2" s="81"/>
      <c r="S2" s="81"/>
      <c r="T2" s="78"/>
      <c r="U2" s="21"/>
    </row>
    <row r="3" spans="1:21">
      <c r="A3" s="34">
        <v>2</v>
      </c>
      <c r="B3" s="117" t="s">
        <v>4</v>
      </c>
      <c r="C3" s="39">
        <v>37748</v>
      </c>
      <c r="D3" s="111">
        <v>2003</v>
      </c>
      <c r="E3" s="76">
        <v>25.6</v>
      </c>
      <c r="F3" s="32">
        <v>255</v>
      </c>
      <c r="G3" s="21">
        <v>0.16400000000000001</v>
      </c>
      <c r="H3" s="112">
        <v>76.400000000000006</v>
      </c>
      <c r="I3" s="76">
        <v>6.31</v>
      </c>
      <c r="J3" s="76">
        <v>7.69</v>
      </c>
      <c r="K3" s="32"/>
      <c r="L3" s="18"/>
      <c r="M3" s="21"/>
      <c r="N3" s="32"/>
      <c r="O3" s="21"/>
      <c r="P3" s="21"/>
      <c r="Q3" s="21"/>
      <c r="R3" s="81"/>
      <c r="S3" s="81"/>
      <c r="T3" s="21"/>
      <c r="U3" s="21"/>
    </row>
    <row r="4" spans="1:21">
      <c r="A4" s="34">
        <v>3</v>
      </c>
      <c r="B4" s="117" t="s">
        <v>10</v>
      </c>
      <c r="C4" s="39">
        <v>37748</v>
      </c>
      <c r="D4" s="111">
        <v>2003</v>
      </c>
      <c r="E4" s="32"/>
      <c r="F4" s="32"/>
      <c r="G4" s="32"/>
      <c r="H4" s="32"/>
      <c r="I4" s="32"/>
      <c r="J4" s="32"/>
      <c r="K4" s="32"/>
      <c r="L4" s="18"/>
      <c r="M4" s="21"/>
      <c r="N4" s="32"/>
      <c r="O4" s="21"/>
      <c r="P4" s="21"/>
      <c r="Q4" s="21"/>
      <c r="R4" s="81"/>
      <c r="S4" s="81"/>
      <c r="T4" s="21"/>
      <c r="U4" s="21"/>
    </row>
    <row r="5" spans="1:21">
      <c r="A5" s="34" t="s">
        <v>5</v>
      </c>
      <c r="B5" s="117" t="s">
        <v>11</v>
      </c>
      <c r="C5" s="39">
        <v>37748</v>
      </c>
      <c r="D5" s="111">
        <v>2003</v>
      </c>
      <c r="E5" s="32"/>
      <c r="F5" s="32"/>
      <c r="G5" s="32"/>
      <c r="H5" s="32"/>
      <c r="I5" s="32"/>
      <c r="J5" s="32"/>
      <c r="K5" s="112">
        <v>251</v>
      </c>
      <c r="L5" s="24"/>
      <c r="M5" s="78"/>
      <c r="N5" s="80"/>
      <c r="O5" s="78"/>
      <c r="P5" s="78"/>
      <c r="Q5" s="78"/>
      <c r="R5" s="81"/>
      <c r="S5" s="81"/>
      <c r="T5" s="78"/>
      <c r="U5" s="78"/>
    </row>
    <row r="6" spans="1:21">
      <c r="A6" s="34" t="s">
        <v>12</v>
      </c>
      <c r="B6" s="117" t="s">
        <v>13</v>
      </c>
      <c r="C6" s="39">
        <v>37748</v>
      </c>
      <c r="D6" s="111">
        <v>2003</v>
      </c>
      <c r="E6" s="32"/>
      <c r="F6" s="32"/>
      <c r="G6" s="32"/>
      <c r="H6" s="32"/>
      <c r="I6" s="32"/>
      <c r="J6" s="32"/>
      <c r="K6" s="112">
        <v>229.7</v>
      </c>
      <c r="L6" s="18"/>
      <c r="M6" s="21"/>
      <c r="N6" s="32"/>
      <c r="O6" s="21"/>
      <c r="P6" s="21"/>
      <c r="Q6" s="21"/>
      <c r="R6" s="81"/>
      <c r="S6" s="81"/>
      <c r="T6" s="21"/>
      <c r="U6" s="21"/>
    </row>
    <row r="7" spans="1:21">
      <c r="A7" s="34">
        <v>4</v>
      </c>
      <c r="B7" s="117" t="s">
        <v>8</v>
      </c>
      <c r="C7" s="39">
        <v>37748</v>
      </c>
      <c r="D7" s="111">
        <v>2003</v>
      </c>
      <c r="E7" s="32"/>
      <c r="F7" s="32"/>
      <c r="G7" s="32"/>
      <c r="H7" s="32"/>
      <c r="I7" s="32"/>
      <c r="J7" s="32"/>
      <c r="K7" s="32"/>
      <c r="L7" s="18"/>
      <c r="M7" s="21"/>
      <c r="N7" s="32"/>
      <c r="O7" s="21"/>
      <c r="P7" s="21"/>
      <c r="Q7" s="21"/>
      <c r="R7" s="81"/>
      <c r="S7" s="81"/>
      <c r="T7" s="21"/>
      <c r="U7" s="21"/>
    </row>
    <row r="8" spans="1:21">
      <c r="A8" s="34">
        <v>5</v>
      </c>
      <c r="B8" s="117" t="s">
        <v>6</v>
      </c>
      <c r="C8" s="39">
        <v>37748</v>
      </c>
      <c r="D8" s="111">
        <v>2003</v>
      </c>
      <c r="E8" s="76">
        <v>29.14</v>
      </c>
      <c r="F8" s="32">
        <v>284</v>
      </c>
      <c r="G8" s="21">
        <v>0.17100000000000001</v>
      </c>
      <c r="H8" s="112">
        <v>82.1</v>
      </c>
      <c r="I8" s="76">
        <v>6.29</v>
      </c>
      <c r="J8" s="76">
        <v>7.58</v>
      </c>
      <c r="K8" s="32"/>
      <c r="L8" s="18"/>
      <c r="M8" s="21"/>
      <c r="N8" s="32"/>
      <c r="O8" s="21"/>
      <c r="P8" s="21"/>
      <c r="Q8" s="21"/>
      <c r="R8" s="81"/>
      <c r="S8" s="81"/>
      <c r="T8" s="21"/>
      <c r="U8" s="21"/>
    </row>
    <row r="9" spans="1:21">
      <c r="A9" s="34">
        <v>6</v>
      </c>
      <c r="B9" s="117" t="s">
        <v>21</v>
      </c>
      <c r="C9" s="39">
        <v>37748</v>
      </c>
      <c r="D9" s="111">
        <v>2003</v>
      </c>
      <c r="E9" s="76">
        <v>26.1</v>
      </c>
      <c r="F9" s="32">
        <v>278</v>
      </c>
      <c r="G9" s="21">
        <v>0.17699999999999999</v>
      </c>
      <c r="H9" s="112">
        <v>43.6</v>
      </c>
      <c r="I9" s="76">
        <v>3.51</v>
      </c>
      <c r="J9" s="76">
        <v>7.08</v>
      </c>
      <c r="K9" s="32"/>
      <c r="L9" s="18"/>
      <c r="M9" s="21"/>
      <c r="N9" s="32"/>
      <c r="O9" s="21"/>
      <c r="P9" s="21"/>
      <c r="Q9" s="21"/>
      <c r="R9" s="81"/>
      <c r="S9" s="81"/>
      <c r="T9" s="21"/>
      <c r="U9" s="21"/>
    </row>
    <row r="10" spans="1:21">
      <c r="A10" s="34">
        <v>7</v>
      </c>
      <c r="B10" s="117" t="s">
        <v>22</v>
      </c>
      <c r="C10" s="39">
        <v>37748</v>
      </c>
      <c r="D10" s="111">
        <v>2003</v>
      </c>
      <c r="E10" s="76">
        <v>26</v>
      </c>
      <c r="F10" s="32">
        <v>271</v>
      </c>
      <c r="G10" s="21">
        <v>0.17299999999999999</v>
      </c>
      <c r="H10" s="112">
        <v>55</v>
      </c>
      <c r="I10" s="76">
        <v>4.47</v>
      </c>
      <c r="J10" s="76">
        <v>7.41</v>
      </c>
      <c r="K10" s="32"/>
      <c r="L10" s="18"/>
      <c r="M10" s="21"/>
      <c r="N10" s="32"/>
      <c r="O10" s="21"/>
      <c r="P10" s="21"/>
      <c r="Q10" s="21"/>
      <c r="R10" s="81"/>
      <c r="S10" s="81"/>
      <c r="T10" s="21"/>
      <c r="U10" s="21"/>
    </row>
    <row r="11" spans="1:21">
      <c r="A11" s="34">
        <v>8</v>
      </c>
      <c r="B11" s="117" t="s">
        <v>7</v>
      </c>
      <c r="C11" s="39">
        <v>37748</v>
      </c>
      <c r="D11" s="111">
        <v>2003</v>
      </c>
      <c r="E11" s="76">
        <v>30.27</v>
      </c>
      <c r="F11" s="32">
        <v>264</v>
      </c>
      <c r="G11" s="21">
        <v>0.156</v>
      </c>
      <c r="H11" s="112">
        <v>95.5</v>
      </c>
      <c r="I11" s="76">
        <v>7.15</v>
      </c>
      <c r="J11" s="76">
        <v>7.61</v>
      </c>
      <c r="K11" s="112">
        <v>153.9</v>
      </c>
      <c r="L11" s="18"/>
      <c r="M11" s="21"/>
      <c r="N11" s="32"/>
      <c r="O11" s="21"/>
      <c r="P11" s="21"/>
      <c r="Q11" s="21"/>
      <c r="R11" s="81"/>
      <c r="S11" s="81"/>
      <c r="T11" s="21"/>
      <c r="U11" s="21"/>
    </row>
    <row r="12" spans="1:21">
      <c r="A12" s="34">
        <v>9</v>
      </c>
      <c r="B12" s="117" t="s">
        <v>9</v>
      </c>
      <c r="C12" s="39">
        <v>37748</v>
      </c>
      <c r="D12" s="111">
        <v>2003</v>
      </c>
      <c r="E12" s="32"/>
      <c r="F12" s="32"/>
      <c r="G12" s="32"/>
      <c r="H12" s="32"/>
      <c r="I12" s="32"/>
      <c r="J12" s="32"/>
      <c r="K12" s="112">
        <v>127</v>
      </c>
      <c r="L12" s="18"/>
      <c r="M12" s="21"/>
      <c r="N12" s="32"/>
      <c r="O12" s="21"/>
      <c r="P12" s="21"/>
      <c r="Q12" s="21"/>
      <c r="R12" s="81"/>
      <c r="S12" s="81"/>
      <c r="T12" s="21"/>
      <c r="U12" s="21"/>
    </row>
    <row r="13" spans="1:21">
      <c r="A13" s="34">
        <v>10</v>
      </c>
      <c r="B13" s="117" t="s">
        <v>23</v>
      </c>
      <c r="C13" s="39">
        <v>37748</v>
      </c>
      <c r="D13" s="111">
        <v>2003</v>
      </c>
      <c r="E13" s="32"/>
      <c r="F13" s="32"/>
      <c r="G13" s="32"/>
      <c r="H13" s="32"/>
      <c r="I13" s="32"/>
      <c r="J13" s="32"/>
      <c r="K13" s="112">
        <v>150</v>
      </c>
      <c r="L13" s="18"/>
      <c r="M13" s="21"/>
      <c r="N13" s="32"/>
      <c r="O13" s="21"/>
      <c r="P13" s="21"/>
      <c r="Q13" s="21"/>
      <c r="R13" s="81"/>
      <c r="S13" s="81"/>
      <c r="T13" s="21"/>
      <c r="U13" s="21"/>
    </row>
    <row r="14" spans="1:21">
      <c r="A14" s="34">
        <v>11</v>
      </c>
      <c r="B14" s="117" t="s">
        <v>14</v>
      </c>
      <c r="C14" s="39">
        <v>37748</v>
      </c>
      <c r="D14" s="111">
        <v>2003</v>
      </c>
      <c r="E14" s="32"/>
      <c r="F14" s="32"/>
      <c r="G14" s="32"/>
      <c r="H14" s="32"/>
      <c r="I14" s="32"/>
      <c r="J14" s="32"/>
      <c r="K14" s="112">
        <v>164</v>
      </c>
      <c r="L14" s="18"/>
      <c r="M14" s="21"/>
      <c r="N14" s="32"/>
      <c r="O14" s="21"/>
      <c r="P14" s="21"/>
      <c r="Q14" s="21"/>
      <c r="R14" s="81"/>
      <c r="S14" s="81"/>
      <c r="T14" s="21"/>
      <c r="U14" s="21"/>
    </row>
    <row r="15" spans="1:21">
      <c r="A15" s="34">
        <v>12</v>
      </c>
      <c r="B15" s="117" t="s">
        <v>15</v>
      </c>
      <c r="C15" s="39">
        <v>37748</v>
      </c>
      <c r="D15" s="111">
        <v>2003</v>
      </c>
      <c r="E15" s="32"/>
      <c r="F15" s="32"/>
      <c r="G15" s="32"/>
      <c r="H15" s="32"/>
      <c r="I15" s="32"/>
      <c r="J15" s="32"/>
      <c r="K15" s="32"/>
      <c r="L15" s="18"/>
      <c r="M15" s="21"/>
      <c r="N15" s="32"/>
      <c r="O15" s="21"/>
      <c r="P15" s="21"/>
      <c r="Q15" s="21"/>
      <c r="R15" s="81"/>
      <c r="S15" s="81"/>
      <c r="T15" s="21"/>
      <c r="U15" s="21"/>
    </row>
    <row r="16" spans="1:21">
      <c r="A16" s="34">
        <v>13</v>
      </c>
      <c r="B16" s="117" t="s">
        <v>16</v>
      </c>
      <c r="C16" s="39">
        <v>37748</v>
      </c>
      <c r="D16" s="111">
        <v>2003</v>
      </c>
      <c r="E16" s="32"/>
      <c r="F16" s="32"/>
      <c r="G16" s="32"/>
      <c r="H16" s="32"/>
      <c r="I16" s="32"/>
      <c r="J16" s="32"/>
      <c r="K16" s="32"/>
      <c r="L16" s="18"/>
      <c r="M16" s="21"/>
      <c r="N16" s="32"/>
      <c r="O16" s="21"/>
      <c r="P16" s="21"/>
      <c r="Q16" s="21"/>
      <c r="R16" s="81"/>
      <c r="S16" s="81"/>
      <c r="T16" s="21"/>
      <c r="U16" s="21"/>
    </row>
    <row r="17" spans="1:21">
      <c r="A17" s="34">
        <v>14</v>
      </c>
      <c r="B17" s="117" t="s">
        <v>17</v>
      </c>
      <c r="C17" s="39">
        <v>37748</v>
      </c>
      <c r="D17" s="111">
        <v>2003</v>
      </c>
      <c r="E17" s="32"/>
      <c r="F17" s="32"/>
      <c r="G17" s="32"/>
      <c r="H17" s="32"/>
      <c r="I17" s="32"/>
      <c r="J17" s="32"/>
      <c r="K17" s="32"/>
      <c r="L17" s="18"/>
      <c r="M17" s="21"/>
      <c r="N17" s="32"/>
      <c r="O17" s="21"/>
      <c r="P17" s="21"/>
      <c r="Q17" s="21"/>
      <c r="R17" s="81"/>
      <c r="S17" s="81"/>
      <c r="T17" s="21"/>
      <c r="U17" s="21"/>
    </row>
    <row r="18" spans="1:21" s="20" customFormat="1">
      <c r="A18" s="35">
        <v>15</v>
      </c>
      <c r="B18" s="75" t="s">
        <v>18</v>
      </c>
      <c r="C18" s="39">
        <v>37748</v>
      </c>
      <c r="D18" s="111">
        <v>2003</v>
      </c>
      <c r="E18" s="40"/>
      <c r="F18" s="40"/>
      <c r="G18" s="40"/>
      <c r="H18" s="40"/>
      <c r="I18" s="40"/>
      <c r="J18" s="40"/>
      <c r="K18" s="40"/>
      <c r="L18" s="26"/>
      <c r="M18" s="82"/>
      <c r="N18" s="40"/>
      <c r="O18" s="82"/>
      <c r="P18" s="82"/>
      <c r="Q18" s="82"/>
      <c r="R18" s="81"/>
      <c r="S18" s="81"/>
      <c r="T18" s="82"/>
      <c r="U18" s="82"/>
    </row>
    <row r="19" spans="1:21">
      <c r="A19" s="34">
        <v>1</v>
      </c>
      <c r="B19" s="117" t="s">
        <v>3</v>
      </c>
      <c r="C19" s="39">
        <v>37802</v>
      </c>
      <c r="D19" s="111">
        <v>2003</v>
      </c>
      <c r="E19" s="76">
        <v>26.24</v>
      </c>
      <c r="F19" s="112">
        <v>402</v>
      </c>
      <c r="G19" s="32">
        <v>0.255</v>
      </c>
      <c r="H19" s="112">
        <v>75.900000000000006</v>
      </c>
      <c r="I19" s="112"/>
      <c r="J19" s="76">
        <v>7.71</v>
      </c>
      <c r="K19" s="76">
        <v>147.5</v>
      </c>
      <c r="L19" s="22"/>
      <c r="M19" s="21"/>
      <c r="N19" s="83">
        <v>0.42935548372959359</v>
      </c>
      <c r="O19" s="84"/>
      <c r="P19" s="83">
        <v>0.42935548372959359</v>
      </c>
      <c r="Q19" s="21">
        <v>-0.16948123432410656</v>
      </c>
      <c r="R19" s="81">
        <f>Q19+P19</f>
        <v>0.25987424940548703</v>
      </c>
      <c r="S19" s="81">
        <f>R19*1000</f>
        <v>259.87424940548703</v>
      </c>
      <c r="T19" s="21"/>
      <c r="U19" s="21">
        <v>0.73299049655085002</v>
      </c>
    </row>
    <row r="20" spans="1:21">
      <c r="A20" s="34">
        <v>2</v>
      </c>
      <c r="B20" s="117" t="s">
        <v>4</v>
      </c>
      <c r="C20" s="39">
        <v>37802</v>
      </c>
      <c r="D20" s="111">
        <v>2003</v>
      </c>
      <c r="E20" s="76">
        <v>26.66</v>
      </c>
      <c r="F20" s="32">
        <v>376</v>
      </c>
      <c r="G20" s="21">
        <v>0.23699999999999999</v>
      </c>
      <c r="H20" s="112">
        <v>75.900000000000006</v>
      </c>
      <c r="I20" s="76">
        <v>6.12</v>
      </c>
      <c r="J20" s="76">
        <v>7.85</v>
      </c>
      <c r="K20" s="112">
        <v>113.2</v>
      </c>
      <c r="L20" s="18"/>
      <c r="M20" s="21"/>
      <c r="N20" s="83">
        <v>0.63836241371754143</v>
      </c>
      <c r="O20" s="84"/>
      <c r="P20" s="83">
        <v>0.63836241371754143</v>
      </c>
      <c r="Q20" s="21">
        <v>0.67727236616617303</v>
      </c>
      <c r="R20" s="81">
        <f t="shared" ref="R20:R30" si="0">Q20+P20</f>
        <v>1.3156347798837145</v>
      </c>
      <c r="S20" s="81">
        <f>R20*1000</f>
        <v>1315.6347798837144</v>
      </c>
      <c r="T20" s="21"/>
      <c r="U20" s="21">
        <v>0.47149686393789791</v>
      </c>
    </row>
    <row r="21" spans="1:21">
      <c r="A21" s="34">
        <v>3</v>
      </c>
      <c r="B21" s="117" t="s">
        <v>10</v>
      </c>
      <c r="C21" s="39">
        <v>37802</v>
      </c>
      <c r="D21" s="111">
        <v>2003</v>
      </c>
      <c r="E21" s="76">
        <v>29.12</v>
      </c>
      <c r="F21" s="32">
        <v>386</v>
      </c>
      <c r="G21" s="21">
        <v>0.23200000000000001</v>
      </c>
      <c r="H21" s="112">
        <v>106.1</v>
      </c>
      <c r="I21" s="76">
        <v>8.15</v>
      </c>
      <c r="J21" s="76">
        <v>8.2799999999999994</v>
      </c>
      <c r="K21" s="112">
        <v>79.599999999999994</v>
      </c>
      <c r="L21" s="18"/>
      <c r="M21" s="21"/>
      <c r="N21" s="85">
        <v>0.46418997206091822</v>
      </c>
      <c r="O21" s="86"/>
      <c r="P21" s="85">
        <v>0.46418997206091822</v>
      </c>
      <c r="Q21" s="21">
        <v>0.57142816610488811</v>
      </c>
      <c r="R21" s="81">
        <f t="shared" si="0"/>
        <v>1.0356181381658063</v>
      </c>
      <c r="S21" s="81">
        <f>R21*1000</f>
        <v>1035.6181381658064</v>
      </c>
      <c r="T21" s="21"/>
      <c r="U21" s="21">
        <v>0.55945565660627172</v>
      </c>
    </row>
    <row r="22" spans="1:21">
      <c r="A22" s="34" t="s">
        <v>5</v>
      </c>
      <c r="B22" s="117" t="s">
        <v>11</v>
      </c>
      <c r="C22" s="39">
        <v>37802</v>
      </c>
      <c r="D22" s="111">
        <v>2003</v>
      </c>
      <c r="E22" s="32"/>
      <c r="F22" s="32"/>
      <c r="G22" s="32"/>
      <c r="H22" s="112"/>
      <c r="I22" s="76"/>
      <c r="J22" s="76"/>
      <c r="K22" s="32"/>
      <c r="L22" s="18"/>
      <c r="M22" s="21"/>
      <c r="N22" s="32"/>
      <c r="O22" s="21"/>
      <c r="P22" s="32"/>
      <c r="Q22" s="21"/>
      <c r="R22" s="81"/>
      <c r="S22" s="81"/>
      <c r="T22" s="21"/>
      <c r="U22" s="21"/>
    </row>
    <row r="23" spans="1:21">
      <c r="A23" s="34" t="s">
        <v>12</v>
      </c>
      <c r="B23" s="117" t="s">
        <v>13</v>
      </c>
      <c r="C23" s="39">
        <v>37802</v>
      </c>
      <c r="D23" s="111">
        <v>2003</v>
      </c>
      <c r="E23" s="76">
        <v>27.31</v>
      </c>
      <c r="F23" s="32">
        <v>296</v>
      </c>
      <c r="G23" s="21">
        <v>0.184</v>
      </c>
      <c r="H23" s="112">
        <v>88.8</v>
      </c>
      <c r="I23" s="76">
        <v>7.6</v>
      </c>
      <c r="J23" s="76">
        <v>7.62</v>
      </c>
      <c r="K23" s="112">
        <v>78.8</v>
      </c>
      <c r="L23" s="18"/>
      <c r="M23" s="21"/>
      <c r="N23" s="85">
        <v>0.1431184945765312</v>
      </c>
      <c r="O23" s="86"/>
      <c r="P23" s="85">
        <v>0.1431184945765312</v>
      </c>
      <c r="Q23" s="21">
        <v>0.60670956612531635</v>
      </c>
      <c r="R23" s="81">
        <f t="shared" si="0"/>
        <v>0.74982806070184749</v>
      </c>
      <c r="S23" s="81">
        <f t="shared" ref="S23:S28" si="1">R23*1000</f>
        <v>749.82806070184745</v>
      </c>
      <c r="T23" s="21"/>
      <c r="U23" s="21">
        <v>0.51009395951034087</v>
      </c>
    </row>
    <row r="24" spans="1:21">
      <c r="A24" s="34">
        <v>4</v>
      </c>
      <c r="B24" s="117" t="s">
        <v>8</v>
      </c>
      <c r="C24" s="39">
        <v>37802</v>
      </c>
      <c r="D24" s="111">
        <v>2003</v>
      </c>
      <c r="E24" s="76">
        <v>26.7</v>
      </c>
      <c r="F24" s="32">
        <v>324</v>
      </c>
      <c r="G24" s="21">
        <v>0.20399999999999999</v>
      </c>
      <c r="H24" s="112">
        <v>43</v>
      </c>
      <c r="I24" s="76">
        <v>3.46</v>
      </c>
      <c r="J24" s="76">
        <v>7.33</v>
      </c>
      <c r="K24" s="112">
        <v>69.400000000000006</v>
      </c>
      <c r="L24" s="18"/>
      <c r="M24" s="21"/>
      <c r="N24" s="85">
        <v>0.22034855374164572</v>
      </c>
      <c r="O24" s="86"/>
      <c r="P24" s="85">
        <v>0.22034855374164572</v>
      </c>
      <c r="Q24" s="21">
        <v>0.85367936626831464</v>
      </c>
      <c r="R24" s="81">
        <f t="shared" si="0"/>
        <v>1.0740279200099603</v>
      </c>
      <c r="S24" s="81">
        <f t="shared" si="1"/>
        <v>1074.0279200099603</v>
      </c>
      <c r="T24" s="21"/>
      <c r="U24" s="21">
        <v>0.57934566601466286</v>
      </c>
    </row>
    <row r="25" spans="1:21">
      <c r="A25" s="34">
        <v>5</v>
      </c>
      <c r="B25" s="117" t="s">
        <v>6</v>
      </c>
      <c r="C25" s="39">
        <v>37802</v>
      </c>
      <c r="D25" s="111">
        <v>2003</v>
      </c>
      <c r="E25" s="76">
        <v>26.72</v>
      </c>
      <c r="F25" s="32">
        <v>582</v>
      </c>
      <c r="G25" s="21">
        <v>0.36699999999999999</v>
      </c>
      <c r="H25" s="112">
        <v>71.7</v>
      </c>
      <c r="I25" s="76">
        <v>5.72</v>
      </c>
      <c r="J25" s="76">
        <v>7.75</v>
      </c>
      <c r="K25" s="112">
        <v>75.599999999999994</v>
      </c>
      <c r="L25" s="18"/>
      <c r="M25" s="21"/>
      <c r="N25" s="85">
        <v>4.0861671414484499</v>
      </c>
      <c r="O25" s="86"/>
      <c r="P25" s="85">
        <v>4.0861671414484499</v>
      </c>
      <c r="Q25" s="21">
        <v>0.6419909661457448</v>
      </c>
      <c r="R25" s="81">
        <f t="shared" si="0"/>
        <v>4.7281581075941945</v>
      </c>
      <c r="S25" s="81">
        <f t="shared" si="1"/>
        <v>4728.1581075941949</v>
      </c>
      <c r="T25" s="21"/>
      <c r="U25" s="21">
        <v>0.66424575715124501</v>
      </c>
    </row>
    <row r="26" spans="1:21">
      <c r="A26" s="34">
        <v>6</v>
      </c>
      <c r="B26" s="117" t="s">
        <v>21</v>
      </c>
      <c r="C26" s="39">
        <v>37802</v>
      </c>
      <c r="D26" s="111">
        <v>2003</v>
      </c>
      <c r="E26" s="76">
        <v>27.14</v>
      </c>
      <c r="F26" s="32">
        <v>399</v>
      </c>
      <c r="G26" s="21">
        <v>0.249</v>
      </c>
      <c r="H26" s="112">
        <v>81.900000000000006</v>
      </c>
      <c r="I26" s="76">
        <v>6.65</v>
      </c>
      <c r="J26" s="76">
        <v>8.07</v>
      </c>
      <c r="K26" s="112">
        <v>59.4</v>
      </c>
      <c r="L26" s="18"/>
      <c r="M26" s="21"/>
      <c r="N26" s="85">
        <v>8.4753126711953559</v>
      </c>
      <c r="O26" s="86"/>
      <c r="P26" s="85">
        <v>8.4753126711953559</v>
      </c>
      <c r="Q26" s="21">
        <v>1.3829003665747395</v>
      </c>
      <c r="R26" s="81">
        <f t="shared" si="0"/>
        <v>9.8582130377700956</v>
      </c>
      <c r="S26" s="81">
        <f t="shared" si="1"/>
        <v>9858.213037770096</v>
      </c>
      <c r="T26" s="21"/>
      <c r="U26" s="21">
        <v>1.0455700720635055</v>
      </c>
    </row>
    <row r="27" spans="1:21">
      <c r="A27" s="34">
        <v>7</v>
      </c>
      <c r="B27" s="117" t="s">
        <v>22</v>
      </c>
      <c r="C27" s="39">
        <v>37802</v>
      </c>
      <c r="D27" s="111">
        <v>2003</v>
      </c>
      <c r="E27" s="76">
        <v>27.63</v>
      </c>
      <c r="F27" s="32">
        <v>394</v>
      </c>
      <c r="G27" s="21">
        <v>0.24399999999999999</v>
      </c>
      <c r="H27" s="112">
        <v>56</v>
      </c>
      <c r="I27" s="76">
        <v>4.38</v>
      </c>
      <c r="J27" s="76">
        <v>7.57</v>
      </c>
      <c r="K27" s="112">
        <v>82.7</v>
      </c>
      <c r="L27" s="18"/>
      <c r="M27" s="21"/>
      <c r="N27" s="85">
        <v>6.5942503013038252</v>
      </c>
      <c r="O27" s="86"/>
      <c r="P27" s="85">
        <v>6.5942503013038252</v>
      </c>
      <c r="Q27" s="21">
        <v>1.0653677663908845</v>
      </c>
      <c r="R27" s="81">
        <f t="shared" si="0"/>
        <v>7.6596180676947094</v>
      </c>
      <c r="S27" s="81">
        <f t="shared" si="1"/>
        <v>7659.6180676947097</v>
      </c>
      <c r="T27" s="21"/>
      <c r="U27" s="21">
        <v>1.0676738378291601</v>
      </c>
    </row>
    <row r="28" spans="1:21">
      <c r="A28" s="34">
        <v>8</v>
      </c>
      <c r="B28" s="117" t="s">
        <v>7</v>
      </c>
      <c r="C28" s="39">
        <v>37802</v>
      </c>
      <c r="D28" s="111">
        <v>2003</v>
      </c>
      <c r="E28" s="76">
        <v>28.51</v>
      </c>
      <c r="F28" s="32">
        <v>235</v>
      </c>
      <c r="G28" s="21">
        <v>0.14299999999999999</v>
      </c>
      <c r="H28" s="112">
        <v>71.599999999999994</v>
      </c>
      <c r="I28" s="76">
        <v>5.43</v>
      </c>
      <c r="J28" s="76">
        <v>7.62</v>
      </c>
      <c r="K28" s="112">
        <v>101.5</v>
      </c>
      <c r="L28" s="18"/>
      <c r="M28" s="21"/>
      <c r="N28" s="85">
        <v>9.5862893064533952E-3</v>
      </c>
      <c r="O28" s="86"/>
      <c r="P28" s="85">
        <v>9.5862893064533952E-3</v>
      </c>
      <c r="Q28" s="21">
        <v>1.0653677663908845</v>
      </c>
      <c r="R28" s="81">
        <f t="shared" si="0"/>
        <v>1.0749540556973378</v>
      </c>
      <c r="S28" s="81">
        <f t="shared" si="1"/>
        <v>1074.9540556973377</v>
      </c>
      <c r="T28" s="21"/>
      <c r="U28" s="21">
        <v>0.39584047301065306</v>
      </c>
    </row>
    <row r="29" spans="1:21">
      <c r="A29" s="34">
        <v>9</v>
      </c>
      <c r="B29" s="117" t="s">
        <v>9</v>
      </c>
      <c r="C29" s="39">
        <v>37802</v>
      </c>
      <c r="D29" s="111">
        <v>2003</v>
      </c>
      <c r="E29" s="76">
        <v>26.51</v>
      </c>
      <c r="F29" s="32">
        <v>247</v>
      </c>
      <c r="G29" s="21">
        <v>0.156</v>
      </c>
      <c r="H29" s="112">
        <v>4.7</v>
      </c>
      <c r="I29" s="76">
        <v>0.4</v>
      </c>
      <c r="J29" s="76">
        <v>7.32</v>
      </c>
      <c r="K29" s="112">
        <v>-1.6</v>
      </c>
      <c r="L29" s="18"/>
      <c r="M29" s="21"/>
      <c r="N29" s="32"/>
      <c r="O29" s="21"/>
      <c r="P29" s="32"/>
      <c r="Q29" s="21"/>
      <c r="R29" s="81"/>
      <c r="S29" s="81"/>
      <c r="T29" s="21"/>
      <c r="U29" s="21"/>
    </row>
    <row r="30" spans="1:21">
      <c r="A30" s="34">
        <v>10</v>
      </c>
      <c r="B30" s="117" t="s">
        <v>23</v>
      </c>
      <c r="C30" s="39">
        <v>37802</v>
      </c>
      <c r="D30" s="111">
        <v>2003</v>
      </c>
      <c r="E30" s="76">
        <v>27.62</v>
      </c>
      <c r="F30" s="32">
        <v>314</v>
      </c>
      <c r="G30" s="21">
        <v>0.19400000000000001</v>
      </c>
      <c r="H30" s="112">
        <v>82.8</v>
      </c>
      <c r="I30" s="76">
        <v>6.37</v>
      </c>
      <c r="J30" s="76">
        <v>7.26</v>
      </c>
      <c r="K30" s="112">
        <v>51.1</v>
      </c>
      <c r="L30" s="18"/>
      <c r="M30" s="21"/>
      <c r="N30" s="85">
        <v>9.5862893064533952E-3</v>
      </c>
      <c r="O30" s="86"/>
      <c r="P30" s="85">
        <v>9.5862893064533952E-3</v>
      </c>
      <c r="Q30" s="21">
        <v>1.4887445666360242</v>
      </c>
      <c r="R30" s="81">
        <f t="shared" si="0"/>
        <v>1.4983308559424775</v>
      </c>
      <c r="S30" s="81">
        <f>R30*1000</f>
        <v>1498.3308559424775</v>
      </c>
      <c r="T30" s="21"/>
      <c r="U30" s="21">
        <v>0.9138932584173135</v>
      </c>
    </row>
    <row r="31" spans="1:21">
      <c r="A31" s="34">
        <v>11</v>
      </c>
      <c r="B31" s="117" t="s">
        <v>14</v>
      </c>
      <c r="C31" s="39">
        <v>37802</v>
      </c>
      <c r="D31" s="111">
        <v>2003</v>
      </c>
      <c r="E31" s="32"/>
      <c r="F31" s="32"/>
      <c r="G31" s="32"/>
      <c r="H31" s="32"/>
      <c r="I31" s="32"/>
      <c r="J31" s="32"/>
      <c r="K31" s="32"/>
      <c r="L31" s="18"/>
      <c r="M31" s="21"/>
      <c r="N31" s="32"/>
      <c r="O31" s="21"/>
      <c r="P31" s="32"/>
      <c r="Q31" s="21"/>
      <c r="R31" s="81"/>
      <c r="S31" s="81"/>
      <c r="T31" s="21"/>
      <c r="U31" s="21"/>
    </row>
    <row r="32" spans="1:21">
      <c r="A32" s="34">
        <v>12</v>
      </c>
      <c r="B32" s="117" t="s">
        <v>15</v>
      </c>
      <c r="C32" s="39">
        <v>37802</v>
      </c>
      <c r="D32" s="111">
        <v>2003</v>
      </c>
      <c r="E32" s="32"/>
      <c r="F32" s="32"/>
      <c r="G32" s="32"/>
      <c r="H32" s="32"/>
      <c r="I32" s="32"/>
      <c r="J32" s="32"/>
      <c r="K32" s="32"/>
      <c r="L32" s="18"/>
      <c r="M32" s="21"/>
      <c r="N32" s="32"/>
      <c r="O32" s="21"/>
      <c r="P32" s="32"/>
      <c r="Q32" s="21"/>
      <c r="R32" s="81"/>
      <c r="S32" s="81"/>
      <c r="T32" s="21"/>
      <c r="U32" s="21"/>
    </row>
    <row r="33" spans="1:21">
      <c r="A33" s="34">
        <v>13</v>
      </c>
      <c r="B33" s="117" t="s">
        <v>16</v>
      </c>
      <c r="C33" s="39">
        <v>37802</v>
      </c>
      <c r="D33" s="111">
        <v>2003</v>
      </c>
      <c r="E33" s="32"/>
      <c r="F33" s="32"/>
      <c r="G33" s="32"/>
      <c r="H33" s="32"/>
      <c r="I33" s="32"/>
      <c r="J33" s="32"/>
      <c r="K33" s="32"/>
      <c r="L33" s="18"/>
      <c r="M33" s="21"/>
      <c r="N33" s="32"/>
      <c r="O33" s="21"/>
      <c r="P33" s="32"/>
      <c r="Q33" s="21"/>
      <c r="R33" s="81"/>
      <c r="S33" s="81"/>
      <c r="T33" s="21"/>
      <c r="U33" s="21"/>
    </row>
    <row r="34" spans="1:21">
      <c r="A34" s="34">
        <v>14</v>
      </c>
      <c r="B34" s="117" t="s">
        <v>17</v>
      </c>
      <c r="C34" s="39">
        <v>37802</v>
      </c>
      <c r="D34" s="111">
        <v>2003</v>
      </c>
      <c r="E34" s="32"/>
      <c r="F34" s="32"/>
      <c r="G34" s="32"/>
      <c r="H34" s="32"/>
      <c r="I34" s="32"/>
      <c r="J34" s="32"/>
      <c r="K34" s="32"/>
      <c r="L34" s="18"/>
      <c r="M34" s="21"/>
      <c r="N34" s="32"/>
      <c r="O34" s="21"/>
      <c r="P34" s="32"/>
      <c r="Q34" s="21"/>
      <c r="R34" s="81"/>
      <c r="S34" s="81"/>
      <c r="T34" s="21"/>
      <c r="U34" s="21"/>
    </row>
    <row r="35" spans="1:21" s="20" customFormat="1">
      <c r="A35" s="35">
        <v>15</v>
      </c>
      <c r="B35" s="75" t="s">
        <v>18</v>
      </c>
      <c r="C35" s="39">
        <v>37802</v>
      </c>
      <c r="D35" s="111">
        <v>2003</v>
      </c>
      <c r="E35" s="40"/>
      <c r="F35" s="40"/>
      <c r="G35" s="40"/>
      <c r="H35" s="40"/>
      <c r="I35" s="40"/>
      <c r="J35" s="40"/>
      <c r="K35" s="40"/>
      <c r="L35" s="26"/>
      <c r="M35" s="82"/>
      <c r="N35" s="40"/>
      <c r="O35" s="82"/>
      <c r="P35" s="40"/>
      <c r="Q35" s="82"/>
      <c r="R35" s="81"/>
      <c r="S35" s="81"/>
      <c r="T35" s="82"/>
      <c r="U35" s="82"/>
    </row>
    <row r="36" spans="1:21">
      <c r="A36" s="34">
        <v>1</v>
      </c>
      <c r="B36" s="117" t="s">
        <v>3</v>
      </c>
      <c r="C36" s="39">
        <v>37834</v>
      </c>
      <c r="D36" s="111">
        <v>2003</v>
      </c>
      <c r="E36" s="76">
        <v>25.79</v>
      </c>
      <c r="F36" s="32">
        <v>441</v>
      </c>
      <c r="G36" s="21">
        <v>0.28299999999999997</v>
      </c>
      <c r="H36" s="112">
        <v>85.4</v>
      </c>
      <c r="I36" s="76">
        <v>6.94</v>
      </c>
      <c r="J36" s="76">
        <v>7.44</v>
      </c>
      <c r="K36" s="112">
        <v>81</v>
      </c>
      <c r="L36" s="22">
        <f>+'TSS Summary'!F2</f>
        <v>1.957894736842106</v>
      </c>
      <c r="M36" s="21"/>
      <c r="N36" s="87">
        <v>0.57999999999999996</v>
      </c>
      <c r="O36" s="88"/>
      <c r="P36" s="87">
        <v>0.57999999999999996</v>
      </c>
      <c r="Q36" s="88">
        <v>0.71</v>
      </c>
      <c r="R36" s="81">
        <f t="shared" ref="R36:R73" si="2">Q36+P36</f>
        <v>1.29</v>
      </c>
      <c r="S36" s="81">
        <f>R36*1000</f>
        <v>1290</v>
      </c>
      <c r="T36" s="21"/>
      <c r="U36" s="88">
        <v>0.70077999999999996</v>
      </c>
    </row>
    <row r="37" spans="1:21">
      <c r="A37" s="34">
        <v>2</v>
      </c>
      <c r="B37" s="117" t="s">
        <v>4</v>
      </c>
      <c r="C37" s="39">
        <v>37834</v>
      </c>
      <c r="D37" s="111">
        <v>2003</v>
      </c>
      <c r="E37" s="76">
        <v>26.59</v>
      </c>
      <c r="F37" s="32">
        <v>473</v>
      </c>
      <c r="G37" s="21">
        <v>0.29799999999999999</v>
      </c>
      <c r="H37" s="112">
        <v>79.5</v>
      </c>
      <c r="I37" s="76">
        <v>6.3</v>
      </c>
      <c r="J37" s="76">
        <v>7.59</v>
      </c>
      <c r="K37" s="112">
        <v>69.8</v>
      </c>
      <c r="L37" s="18">
        <f>+'TSS Summary'!F3</f>
        <v>1.2600000000000111</v>
      </c>
      <c r="M37" s="21"/>
      <c r="N37" s="87">
        <v>1.02</v>
      </c>
      <c r="O37" s="88"/>
      <c r="P37" s="87">
        <v>1.02</v>
      </c>
      <c r="Q37" s="88">
        <v>3.26</v>
      </c>
      <c r="R37" s="81">
        <f t="shared" si="2"/>
        <v>4.2799999999999994</v>
      </c>
      <c r="S37" s="81">
        <f>R37*1000</f>
        <v>4279.9999999999991</v>
      </c>
      <c r="T37" s="21"/>
      <c r="U37" s="88">
        <v>0.44666</v>
      </c>
    </row>
    <row r="38" spans="1:21">
      <c r="A38" s="34">
        <v>3</v>
      </c>
      <c r="B38" s="117" t="s">
        <v>10</v>
      </c>
      <c r="C38" s="39">
        <v>37834</v>
      </c>
      <c r="D38" s="111">
        <v>2003</v>
      </c>
      <c r="E38" s="76">
        <v>27.97</v>
      </c>
      <c r="F38" s="32">
        <v>449</v>
      </c>
      <c r="G38" s="21">
        <v>0.27600000000000002</v>
      </c>
      <c r="H38" s="112">
        <v>90.6</v>
      </c>
      <c r="I38" s="76">
        <v>7.05</v>
      </c>
      <c r="J38" s="76">
        <v>7.77</v>
      </c>
      <c r="K38" s="112">
        <v>59.4</v>
      </c>
      <c r="L38" s="18">
        <f>+'TSS Summary'!F4</f>
        <v>3.3265306122448828</v>
      </c>
      <c r="M38" s="21"/>
      <c r="N38" s="87">
        <v>0.61</v>
      </c>
      <c r="O38" s="88"/>
      <c r="P38" s="87">
        <v>0.61</v>
      </c>
      <c r="Q38" s="88">
        <v>1.53</v>
      </c>
      <c r="R38" s="81">
        <f t="shared" si="2"/>
        <v>2.14</v>
      </c>
      <c r="S38" s="81">
        <f>R38*1000</f>
        <v>2140</v>
      </c>
      <c r="T38" s="21"/>
      <c r="U38" s="88">
        <v>0.63517999999999997</v>
      </c>
    </row>
    <row r="39" spans="1:21">
      <c r="A39" s="34" t="s">
        <v>5</v>
      </c>
      <c r="B39" s="117" t="s">
        <v>11</v>
      </c>
      <c r="C39" s="39">
        <v>37834</v>
      </c>
      <c r="D39" s="111">
        <v>2003</v>
      </c>
      <c r="E39" s="76">
        <v>26.18</v>
      </c>
      <c r="F39" s="32">
        <v>501</v>
      </c>
      <c r="G39" s="21">
        <v>0.315</v>
      </c>
      <c r="H39" s="112">
        <v>64.2</v>
      </c>
      <c r="I39" s="76">
        <v>5.13</v>
      </c>
      <c r="J39" s="76">
        <v>7.53</v>
      </c>
      <c r="K39" s="112">
        <v>48.3</v>
      </c>
      <c r="L39" s="18"/>
      <c r="M39" s="21"/>
      <c r="N39" s="32"/>
      <c r="O39" s="21"/>
      <c r="P39" s="32"/>
      <c r="Q39" s="21"/>
      <c r="R39" s="81"/>
      <c r="S39" s="81"/>
      <c r="T39" s="21"/>
      <c r="U39" s="21"/>
    </row>
    <row r="40" spans="1:21">
      <c r="A40" s="34" t="s">
        <v>12</v>
      </c>
      <c r="B40" s="117" t="s">
        <v>13</v>
      </c>
      <c r="C40" s="39">
        <v>37834</v>
      </c>
      <c r="D40" s="111">
        <v>2003</v>
      </c>
      <c r="E40" s="76">
        <v>27.91</v>
      </c>
      <c r="F40" s="32">
        <v>445</v>
      </c>
      <c r="G40" s="21">
        <v>0.27400000000000002</v>
      </c>
      <c r="H40" s="112">
        <v>87.9</v>
      </c>
      <c r="I40" s="76">
        <v>6.86</v>
      </c>
      <c r="J40" s="76">
        <v>7.74</v>
      </c>
      <c r="K40" s="112">
        <v>48.9</v>
      </c>
      <c r="L40" s="18"/>
      <c r="M40" s="21"/>
      <c r="N40" s="32"/>
      <c r="O40" s="21"/>
      <c r="P40" s="32"/>
      <c r="Q40" s="21"/>
      <c r="R40" s="81"/>
      <c r="S40" s="81"/>
      <c r="T40" s="21"/>
      <c r="U40" s="21"/>
    </row>
    <row r="41" spans="1:21">
      <c r="A41" s="34">
        <v>4</v>
      </c>
      <c r="B41" s="117" t="s">
        <v>8</v>
      </c>
      <c r="C41" s="39">
        <v>37834</v>
      </c>
      <c r="D41" s="111">
        <v>2003</v>
      </c>
      <c r="E41" s="76">
        <v>26.49</v>
      </c>
      <c r="F41" s="32">
        <v>309</v>
      </c>
      <c r="G41" s="21" t="s">
        <v>24</v>
      </c>
      <c r="H41" s="112">
        <v>3.6</v>
      </c>
      <c r="I41" s="76">
        <v>0.28000000000000003</v>
      </c>
      <c r="J41" s="76">
        <v>7.02</v>
      </c>
      <c r="K41" s="112">
        <v>83.1</v>
      </c>
      <c r="L41" s="18">
        <f>+'TSS Summary'!F5</f>
        <v>3.7173913043478328</v>
      </c>
      <c r="M41" s="21"/>
      <c r="N41" s="87">
        <v>0.08</v>
      </c>
      <c r="O41" s="88"/>
      <c r="P41" s="87">
        <v>0.08</v>
      </c>
      <c r="Q41" s="88">
        <v>0.65</v>
      </c>
      <c r="R41" s="81">
        <f t="shared" si="2"/>
        <v>0.73</v>
      </c>
      <c r="S41" s="81">
        <f>R41*1000</f>
        <v>730</v>
      </c>
      <c r="T41" s="21"/>
      <c r="U41" s="88">
        <v>0.93442000000000003</v>
      </c>
    </row>
    <row r="42" spans="1:21">
      <c r="A42" s="34">
        <v>5</v>
      </c>
      <c r="B42" s="117" t="s">
        <v>6</v>
      </c>
      <c r="C42" s="39">
        <v>37834</v>
      </c>
      <c r="D42" s="111">
        <v>2003</v>
      </c>
      <c r="E42" s="76">
        <v>26.95</v>
      </c>
      <c r="F42" s="32">
        <v>800</v>
      </c>
      <c r="G42" s="21">
        <v>0.5</v>
      </c>
      <c r="H42" s="112">
        <v>70.5</v>
      </c>
      <c r="I42" s="76">
        <v>5.6</v>
      </c>
      <c r="J42" s="76">
        <v>7.73</v>
      </c>
      <c r="K42" s="112">
        <v>28.1</v>
      </c>
      <c r="L42" s="18">
        <f>+'TSS Summary'!F6</f>
        <v>4.5233265720081333</v>
      </c>
      <c r="M42" s="21"/>
      <c r="N42" s="87">
        <v>3.56</v>
      </c>
      <c r="O42" s="88"/>
      <c r="P42" s="87">
        <v>3.56</v>
      </c>
      <c r="Q42" s="88">
        <v>0.65</v>
      </c>
      <c r="R42" s="81">
        <f t="shared" si="2"/>
        <v>4.21</v>
      </c>
      <c r="S42" s="81">
        <f>R42*1000</f>
        <v>4210</v>
      </c>
      <c r="T42" s="21"/>
      <c r="U42" s="88">
        <v>0.64683999999999997</v>
      </c>
    </row>
    <row r="43" spans="1:21">
      <c r="A43" s="34">
        <v>6</v>
      </c>
      <c r="B43" s="117" t="s">
        <v>21</v>
      </c>
      <c r="C43" s="39">
        <v>37834</v>
      </c>
      <c r="D43" s="111">
        <v>2003</v>
      </c>
      <c r="E43" s="76">
        <v>26.23</v>
      </c>
      <c r="F43" s="32">
        <v>445</v>
      </c>
      <c r="G43" s="21">
        <v>0.28299999999999997</v>
      </c>
      <c r="H43" s="112">
        <v>86.4</v>
      </c>
      <c r="I43" s="76">
        <v>6.73</v>
      </c>
      <c r="J43" s="76">
        <v>7.75</v>
      </c>
      <c r="K43" s="112">
        <v>28.4</v>
      </c>
      <c r="L43" s="18">
        <f>+'TSS Summary'!F7</f>
        <v>3.3199195171026128</v>
      </c>
      <c r="M43" s="21"/>
      <c r="N43" s="32"/>
      <c r="O43" s="21"/>
      <c r="P43" s="32"/>
      <c r="Q43" s="21"/>
      <c r="R43" s="81"/>
      <c r="S43" s="81"/>
      <c r="T43" s="21"/>
      <c r="U43" s="21"/>
    </row>
    <row r="44" spans="1:21">
      <c r="A44" s="34">
        <v>7</v>
      </c>
      <c r="B44" s="117" t="s">
        <v>22</v>
      </c>
      <c r="C44" s="39">
        <v>37834</v>
      </c>
      <c r="D44" s="111">
        <v>2003</v>
      </c>
      <c r="E44" s="76">
        <v>26.28</v>
      </c>
      <c r="F44" s="32">
        <v>447</v>
      </c>
      <c r="G44" s="21">
        <v>0.28399999999999997</v>
      </c>
      <c r="H44" s="112">
        <v>58.9</v>
      </c>
      <c r="I44" s="76">
        <v>4.72</v>
      </c>
      <c r="J44" s="76">
        <v>7.26</v>
      </c>
      <c r="K44" s="112">
        <v>32.700000000000003</v>
      </c>
      <c r="L44" s="18"/>
      <c r="M44" s="21"/>
      <c r="N44" s="87">
        <v>9.1999999999999993</v>
      </c>
      <c r="O44" s="88"/>
      <c r="P44" s="87">
        <v>9.1999999999999993</v>
      </c>
      <c r="Q44" s="88">
        <v>1.1399999999999999</v>
      </c>
      <c r="R44" s="81">
        <f t="shared" si="2"/>
        <v>10.34</v>
      </c>
      <c r="S44" s="81">
        <f>R44*1000</f>
        <v>10340</v>
      </c>
      <c r="T44" s="21"/>
      <c r="U44" s="88">
        <v>0.110433</v>
      </c>
    </row>
    <row r="45" spans="1:21">
      <c r="A45" s="34">
        <v>8</v>
      </c>
      <c r="B45" s="117" t="s">
        <v>7</v>
      </c>
      <c r="C45" s="39">
        <v>37836</v>
      </c>
      <c r="D45" s="111">
        <v>2003</v>
      </c>
      <c r="E45" s="76">
        <v>27.56</v>
      </c>
      <c r="F45" s="32">
        <v>253</v>
      </c>
      <c r="G45" s="21">
        <v>0.157</v>
      </c>
      <c r="H45" s="112">
        <v>16.7</v>
      </c>
      <c r="I45" s="76">
        <v>1.32</v>
      </c>
      <c r="J45" s="76">
        <v>6.97</v>
      </c>
      <c r="K45" s="112">
        <v>14.5</v>
      </c>
      <c r="L45" s="18"/>
      <c r="M45" s="21"/>
      <c r="N45" s="87">
        <v>0.05</v>
      </c>
      <c r="O45" s="88"/>
      <c r="P45" s="87">
        <v>0.05</v>
      </c>
      <c r="Q45" s="88">
        <v>0.83</v>
      </c>
      <c r="R45" s="81">
        <f t="shared" si="2"/>
        <v>0.88</v>
      </c>
      <c r="S45" s="81">
        <f>R45*1000</f>
        <v>880</v>
      </c>
      <c r="T45" s="21"/>
      <c r="U45" s="88">
        <v>0.85350999999999999</v>
      </c>
    </row>
    <row r="46" spans="1:21">
      <c r="A46" s="34">
        <v>9</v>
      </c>
      <c r="B46" s="117" t="s">
        <v>9</v>
      </c>
      <c r="C46" s="39">
        <v>37836</v>
      </c>
      <c r="D46" s="111">
        <v>2003</v>
      </c>
      <c r="E46" s="76">
        <v>25.85</v>
      </c>
      <c r="F46" s="32">
        <v>184</v>
      </c>
      <c r="G46" s="21">
        <v>0.11799999999999999</v>
      </c>
      <c r="H46" s="112">
        <v>33.799999999999997</v>
      </c>
      <c r="I46" s="76">
        <v>2.75</v>
      </c>
      <c r="J46" s="76">
        <v>6.92</v>
      </c>
      <c r="K46" s="112">
        <v>15.5</v>
      </c>
      <c r="L46" s="18"/>
      <c r="M46" s="21"/>
      <c r="N46" s="87">
        <v>0.22</v>
      </c>
      <c r="O46" s="88"/>
      <c r="P46" s="87">
        <v>0.22</v>
      </c>
      <c r="Q46" s="88">
        <v>4.83</v>
      </c>
      <c r="R46" s="81">
        <f t="shared" si="2"/>
        <v>5.05</v>
      </c>
      <c r="S46" s="81">
        <f>R46*1000</f>
        <v>5050</v>
      </c>
      <c r="T46" s="21"/>
      <c r="U46" s="88">
        <v>0.60607999999999995</v>
      </c>
    </row>
    <row r="47" spans="1:21">
      <c r="A47" s="34">
        <v>10</v>
      </c>
      <c r="B47" s="117" t="s">
        <v>23</v>
      </c>
      <c r="C47" s="39">
        <v>37836</v>
      </c>
      <c r="D47" s="111">
        <v>2003</v>
      </c>
      <c r="E47" s="76">
        <v>26.22</v>
      </c>
      <c r="F47" s="32">
        <v>160</v>
      </c>
      <c r="G47" s="21">
        <v>0.10100000000000001</v>
      </c>
      <c r="H47" s="112">
        <v>60.8</v>
      </c>
      <c r="I47" s="76">
        <v>4.91</v>
      </c>
      <c r="J47" s="76">
        <v>6.93</v>
      </c>
      <c r="K47" s="112">
        <v>56.6</v>
      </c>
      <c r="L47" s="18"/>
      <c r="M47" s="21"/>
      <c r="N47" s="87">
        <v>0.04</v>
      </c>
      <c r="O47" s="88"/>
      <c r="P47" s="87">
        <v>0.04</v>
      </c>
      <c r="Q47" s="88">
        <v>0.74</v>
      </c>
      <c r="R47" s="81">
        <f t="shared" si="2"/>
        <v>0.78</v>
      </c>
      <c r="S47" s="81">
        <f>R47*1000</f>
        <v>780</v>
      </c>
      <c r="T47" s="21"/>
      <c r="U47" s="88">
        <v>0.16419300000000001</v>
      </c>
    </row>
    <row r="48" spans="1:21">
      <c r="A48" s="34">
        <v>11</v>
      </c>
      <c r="B48" s="117" t="s">
        <v>14</v>
      </c>
      <c r="C48" s="39">
        <v>37836</v>
      </c>
      <c r="D48" s="111">
        <v>2003</v>
      </c>
      <c r="E48" s="76">
        <v>26.8</v>
      </c>
      <c r="F48" s="32">
        <v>150</v>
      </c>
      <c r="G48" s="21">
        <v>9.4E-2</v>
      </c>
      <c r="H48" s="112">
        <v>54.4</v>
      </c>
      <c r="I48" s="76">
        <v>4.3499999999999996</v>
      </c>
      <c r="J48" s="76">
        <v>6.94</v>
      </c>
      <c r="K48" s="112">
        <v>20</v>
      </c>
      <c r="L48" s="18"/>
      <c r="M48" s="21"/>
      <c r="N48" s="87">
        <v>0.15</v>
      </c>
      <c r="O48" s="88"/>
      <c r="P48" s="87">
        <v>0.15</v>
      </c>
      <c r="Q48" s="88">
        <v>1.44</v>
      </c>
      <c r="R48" s="81">
        <f t="shared" si="2"/>
        <v>1.5899999999999999</v>
      </c>
      <c r="S48" s="81">
        <f>R48*1000</f>
        <v>1589.9999999999998</v>
      </c>
      <c r="T48" s="21"/>
      <c r="U48" s="88">
        <v>0.15864</v>
      </c>
    </row>
    <row r="49" spans="1:21">
      <c r="A49" s="34">
        <v>12</v>
      </c>
      <c r="B49" s="117" t="s">
        <v>15</v>
      </c>
      <c r="C49" s="39">
        <v>37834</v>
      </c>
      <c r="D49" s="111">
        <v>2003</v>
      </c>
      <c r="E49" s="32"/>
      <c r="F49" s="32"/>
      <c r="G49" s="32"/>
      <c r="H49" s="32"/>
      <c r="I49" s="32"/>
      <c r="J49" s="32"/>
      <c r="K49" s="32"/>
      <c r="L49" s="18"/>
      <c r="M49" s="21"/>
      <c r="N49" s="32"/>
      <c r="O49" s="21"/>
      <c r="P49" s="32"/>
      <c r="Q49" s="21"/>
      <c r="R49" s="81"/>
      <c r="S49" s="81"/>
      <c r="T49" s="21"/>
      <c r="U49" s="21"/>
    </row>
    <row r="50" spans="1:21">
      <c r="A50" s="34">
        <v>13</v>
      </c>
      <c r="B50" s="117" t="s">
        <v>16</v>
      </c>
      <c r="C50" s="39">
        <v>37834</v>
      </c>
      <c r="D50" s="111">
        <v>2003</v>
      </c>
      <c r="E50" s="32"/>
      <c r="F50" s="32"/>
      <c r="G50" s="32"/>
      <c r="H50" s="32"/>
      <c r="I50" s="32"/>
      <c r="J50" s="32"/>
      <c r="K50" s="32"/>
      <c r="L50" s="18"/>
      <c r="M50" s="21"/>
      <c r="N50" s="32"/>
      <c r="O50" s="21"/>
      <c r="P50" s="32"/>
      <c r="Q50" s="21"/>
      <c r="R50" s="81"/>
      <c r="S50" s="81"/>
      <c r="T50" s="21"/>
      <c r="U50" s="21"/>
    </row>
    <row r="51" spans="1:21">
      <c r="A51" s="34">
        <v>14</v>
      </c>
      <c r="B51" s="117" t="s">
        <v>17</v>
      </c>
      <c r="C51" s="39">
        <v>37834</v>
      </c>
      <c r="D51" s="111">
        <v>2003</v>
      </c>
      <c r="E51" s="32"/>
      <c r="F51" s="32"/>
      <c r="G51" s="32"/>
      <c r="H51" s="32"/>
      <c r="I51" s="32"/>
      <c r="J51" s="32"/>
      <c r="K51" s="32"/>
      <c r="L51" s="18"/>
      <c r="M51" s="21"/>
      <c r="N51" s="32"/>
      <c r="O51" s="21"/>
      <c r="P51" s="32"/>
      <c r="Q51" s="21"/>
      <c r="R51" s="81"/>
      <c r="S51" s="81"/>
      <c r="T51" s="21"/>
      <c r="U51" s="21"/>
    </row>
    <row r="52" spans="1:21" s="20" customFormat="1">
      <c r="A52" s="35">
        <v>15</v>
      </c>
      <c r="B52" s="75" t="s">
        <v>18</v>
      </c>
      <c r="C52" s="39">
        <v>37834</v>
      </c>
      <c r="D52" s="111">
        <v>2003</v>
      </c>
      <c r="E52" s="40"/>
      <c r="F52" s="40"/>
      <c r="G52" s="40"/>
      <c r="H52" s="40"/>
      <c r="I52" s="40"/>
      <c r="J52" s="40"/>
      <c r="K52" s="40"/>
      <c r="L52" s="26"/>
      <c r="M52" s="82"/>
      <c r="N52" s="40"/>
      <c r="O52" s="82"/>
      <c r="P52" s="40"/>
      <c r="Q52" s="82"/>
      <c r="R52" s="81"/>
      <c r="S52" s="81"/>
      <c r="T52" s="82"/>
      <c r="U52" s="82"/>
    </row>
    <row r="53" spans="1:21">
      <c r="A53" s="34">
        <v>1</v>
      </c>
      <c r="B53" s="117" t="s">
        <v>3</v>
      </c>
      <c r="C53" s="39">
        <v>37875</v>
      </c>
      <c r="D53" s="111">
        <v>2003</v>
      </c>
      <c r="E53" s="76">
        <v>24.4</v>
      </c>
      <c r="F53" s="32">
        <v>412</v>
      </c>
      <c r="G53" s="32"/>
      <c r="H53" s="112">
        <v>80.099999999999994</v>
      </c>
      <c r="I53" s="76">
        <v>6.69</v>
      </c>
      <c r="J53" s="76">
        <v>7.59</v>
      </c>
      <c r="K53" s="112">
        <v>208.6</v>
      </c>
      <c r="L53" s="22">
        <f>+'TSS Summary'!G2</f>
        <v>1.957894736842106</v>
      </c>
      <c r="M53" s="21"/>
      <c r="N53" s="87">
        <v>0.47</v>
      </c>
      <c r="O53" s="88"/>
      <c r="P53" s="87">
        <v>0.47</v>
      </c>
      <c r="Q53" s="88">
        <v>1.2329909999999999</v>
      </c>
      <c r="R53" s="81">
        <f t="shared" si="2"/>
        <v>1.7029909999999999</v>
      </c>
      <c r="S53" s="81">
        <f t="shared" ref="S53:S55" si="3">R53*1000</f>
        <v>1702.991</v>
      </c>
      <c r="T53" s="91"/>
      <c r="U53" s="21" t="e">
        <f>#REF!/1000</f>
        <v>#REF!</v>
      </c>
    </row>
    <row r="54" spans="1:21">
      <c r="A54" s="34">
        <v>2</v>
      </c>
      <c r="B54" s="117" t="s">
        <v>4</v>
      </c>
      <c r="C54" s="39">
        <v>37875</v>
      </c>
      <c r="D54" s="111">
        <v>2003</v>
      </c>
      <c r="E54" s="76">
        <v>24.84</v>
      </c>
      <c r="F54" s="32">
        <v>381</v>
      </c>
      <c r="G54" s="32"/>
      <c r="H54" s="112">
        <v>71.900000000000006</v>
      </c>
      <c r="I54" s="76">
        <v>6.01</v>
      </c>
      <c r="J54" s="76">
        <v>7.74</v>
      </c>
      <c r="K54" s="112">
        <v>180.7</v>
      </c>
      <c r="L54" s="18">
        <f>+'TSS Summary'!G3</f>
        <v>1.2600000000000111</v>
      </c>
      <c r="M54" s="21"/>
      <c r="N54" s="87">
        <v>0.72</v>
      </c>
      <c r="O54" s="88"/>
      <c r="P54" s="87">
        <v>0.72</v>
      </c>
      <c r="Q54" s="88">
        <v>0.35388199999999997</v>
      </c>
      <c r="R54" s="81">
        <f t="shared" si="2"/>
        <v>1.073882</v>
      </c>
      <c r="S54" s="81">
        <f t="shared" si="3"/>
        <v>1073.8820000000001</v>
      </c>
      <c r="T54" s="21"/>
      <c r="U54" s="21" t="e">
        <f>#REF!/1000</f>
        <v>#REF!</v>
      </c>
    </row>
    <row r="55" spans="1:21">
      <c r="A55" s="34">
        <v>3</v>
      </c>
      <c r="B55" s="117" t="s">
        <v>10</v>
      </c>
      <c r="C55" s="39">
        <v>37875</v>
      </c>
      <c r="D55" s="111">
        <v>2003</v>
      </c>
      <c r="E55" s="76">
        <v>26.84</v>
      </c>
      <c r="F55" s="32">
        <v>416</v>
      </c>
      <c r="G55" s="32"/>
      <c r="H55" s="112">
        <v>90.1</v>
      </c>
      <c r="I55" s="76">
        <v>7.19</v>
      </c>
      <c r="J55" s="76">
        <v>7.69</v>
      </c>
      <c r="K55" s="112">
        <v>137.5</v>
      </c>
      <c r="L55" s="18">
        <f>+'TSS Summary'!G4</f>
        <v>3.3265306122448828</v>
      </c>
      <c r="M55" s="21"/>
      <c r="N55" s="87">
        <v>0.5</v>
      </c>
      <c r="O55" s="88"/>
      <c r="P55" s="87">
        <v>0.5</v>
      </c>
      <c r="Q55" s="88">
        <v>1.0216400000000001</v>
      </c>
      <c r="R55" s="81">
        <f t="shared" si="2"/>
        <v>1.5216400000000001</v>
      </c>
      <c r="S55" s="81">
        <f t="shared" si="3"/>
        <v>1521.64</v>
      </c>
      <c r="T55" s="21"/>
      <c r="U55" s="21" t="e">
        <f>#REF!/1000</f>
        <v>#REF!</v>
      </c>
    </row>
    <row r="56" spans="1:21">
      <c r="A56" s="34" t="s">
        <v>5</v>
      </c>
      <c r="B56" s="117" t="s">
        <v>11</v>
      </c>
      <c r="C56" s="39">
        <v>37875</v>
      </c>
      <c r="D56" s="111">
        <v>2003</v>
      </c>
      <c r="E56" s="76">
        <v>26.69</v>
      </c>
      <c r="F56" s="32">
        <v>434</v>
      </c>
      <c r="G56" s="32"/>
      <c r="H56" s="112">
        <v>81.900000000000006</v>
      </c>
      <c r="I56" s="76">
        <v>6.45</v>
      </c>
      <c r="J56" s="76">
        <v>7.76</v>
      </c>
      <c r="K56" s="112">
        <v>168.4</v>
      </c>
      <c r="L56" s="18"/>
      <c r="M56" s="21"/>
      <c r="N56" s="76"/>
      <c r="O56" s="21"/>
      <c r="P56" s="76"/>
      <c r="Q56" s="21"/>
      <c r="R56" s="81"/>
      <c r="S56" s="81"/>
      <c r="T56" s="21"/>
      <c r="U56" s="21"/>
    </row>
    <row r="57" spans="1:21">
      <c r="A57" s="34" t="s">
        <v>12</v>
      </c>
      <c r="B57" s="117" t="s">
        <v>13</v>
      </c>
      <c r="C57" s="39">
        <v>37875</v>
      </c>
      <c r="D57" s="111">
        <v>2003</v>
      </c>
      <c r="E57" s="32"/>
      <c r="F57" s="32"/>
      <c r="G57" s="32"/>
      <c r="H57" s="32"/>
      <c r="I57" s="32"/>
      <c r="J57" s="32"/>
      <c r="K57" s="32"/>
      <c r="L57" s="18"/>
      <c r="M57" s="21"/>
      <c r="N57" s="76"/>
      <c r="O57" s="21"/>
      <c r="P57" s="76"/>
      <c r="Q57" s="21"/>
      <c r="R57" s="81"/>
      <c r="S57" s="81"/>
      <c r="T57" s="21"/>
      <c r="U57" s="21"/>
    </row>
    <row r="58" spans="1:21">
      <c r="A58" s="34">
        <v>4</v>
      </c>
      <c r="B58" s="117" t="s">
        <v>8</v>
      </c>
      <c r="C58" s="39">
        <v>37875</v>
      </c>
      <c r="D58" s="111">
        <v>2003</v>
      </c>
      <c r="E58" s="76">
        <v>25.39</v>
      </c>
      <c r="F58" s="32">
        <v>379</v>
      </c>
      <c r="G58" s="32"/>
      <c r="H58" s="112">
        <v>17.7</v>
      </c>
      <c r="I58" s="76">
        <v>1.44</v>
      </c>
      <c r="J58" s="76">
        <v>6.9</v>
      </c>
      <c r="K58" s="112">
        <v>174.7</v>
      </c>
      <c r="L58" s="18">
        <f>+'TSS Summary'!G5</f>
        <v>3.7173913043478328</v>
      </c>
      <c r="M58" s="21"/>
      <c r="N58" s="87">
        <v>0.43</v>
      </c>
      <c r="O58" s="88"/>
      <c r="P58" s="87">
        <v>0.43</v>
      </c>
      <c r="Q58" s="88">
        <v>0.78969200000000006</v>
      </c>
      <c r="R58" s="81">
        <f t="shared" si="2"/>
        <v>1.219692</v>
      </c>
      <c r="S58" s="81">
        <f t="shared" ref="S58:S63" si="4">R58*1000</f>
        <v>1219.692</v>
      </c>
      <c r="T58" s="21"/>
      <c r="U58" s="21" t="e">
        <f>#REF!/1000</f>
        <v>#REF!</v>
      </c>
    </row>
    <row r="59" spans="1:21">
      <c r="A59" s="34">
        <v>5</v>
      </c>
      <c r="B59" s="117" t="s">
        <v>6</v>
      </c>
      <c r="C59" s="39">
        <v>37875</v>
      </c>
      <c r="D59" s="111">
        <v>2003</v>
      </c>
      <c r="E59" s="76">
        <v>25.38</v>
      </c>
      <c r="F59" s="32">
        <v>542</v>
      </c>
      <c r="G59" s="32"/>
      <c r="H59" s="112">
        <v>68.900000000000006</v>
      </c>
      <c r="I59" s="76">
        <v>5.63</v>
      </c>
      <c r="J59" s="76">
        <v>7.58</v>
      </c>
      <c r="K59" s="112">
        <v>187.1</v>
      </c>
      <c r="L59" s="18">
        <f>+'TSS Summary'!G6</f>
        <v>4.5233265720081333</v>
      </c>
      <c r="M59" s="21"/>
      <c r="N59" s="87">
        <v>5.62</v>
      </c>
      <c r="O59" s="88"/>
      <c r="P59" s="87">
        <v>5.62</v>
      </c>
      <c r="Q59" s="88">
        <v>1.3244149999999999</v>
      </c>
      <c r="R59" s="81">
        <f t="shared" si="2"/>
        <v>6.9444150000000002</v>
      </c>
      <c r="S59" s="81">
        <f t="shared" si="4"/>
        <v>6944.415</v>
      </c>
      <c r="T59" s="21"/>
      <c r="U59" s="21" t="e">
        <f>#REF!/1000</f>
        <v>#REF!</v>
      </c>
    </row>
    <row r="60" spans="1:21">
      <c r="A60" s="34">
        <v>6</v>
      </c>
      <c r="B60" s="117" t="s">
        <v>21</v>
      </c>
      <c r="C60" s="39">
        <v>37875</v>
      </c>
      <c r="D60" s="111">
        <v>2003</v>
      </c>
      <c r="E60" s="76">
        <v>25.77</v>
      </c>
      <c r="F60" s="32">
        <v>381</v>
      </c>
      <c r="G60" s="32"/>
      <c r="H60" s="112">
        <v>78.7</v>
      </c>
      <c r="I60" s="76">
        <v>6.65</v>
      </c>
      <c r="J60" s="76">
        <v>8.42</v>
      </c>
      <c r="K60" s="112">
        <v>158</v>
      </c>
      <c r="L60" s="18">
        <f>+'TSS Summary'!G7</f>
        <v>3.3199195171026128</v>
      </c>
      <c r="M60" s="21"/>
      <c r="N60" s="87">
        <v>10.07</v>
      </c>
      <c r="O60" s="88"/>
      <c r="P60" s="87">
        <v>10.07</v>
      </c>
      <c r="Q60" s="88">
        <v>0.90482799999999997</v>
      </c>
      <c r="R60" s="81">
        <f t="shared" si="2"/>
        <v>10.974828</v>
      </c>
      <c r="S60" s="81">
        <f t="shared" si="4"/>
        <v>10974.828000000001</v>
      </c>
      <c r="T60" s="21"/>
      <c r="U60" s="21" t="e">
        <f>#REF!/1000</f>
        <v>#REF!</v>
      </c>
    </row>
    <row r="61" spans="1:21">
      <c r="A61" s="34">
        <v>7</v>
      </c>
      <c r="B61" s="117" t="s">
        <v>22</v>
      </c>
      <c r="C61" s="39">
        <v>37875</v>
      </c>
      <c r="D61" s="111">
        <v>2003</v>
      </c>
      <c r="E61" s="76">
        <v>24.74</v>
      </c>
      <c r="F61" s="32">
        <v>386</v>
      </c>
      <c r="G61" s="32"/>
      <c r="H61" s="112">
        <v>52</v>
      </c>
      <c r="I61" s="76">
        <v>4.3099999999999996</v>
      </c>
      <c r="J61" s="76">
        <v>7.21</v>
      </c>
      <c r="K61" s="112">
        <v>200.9</v>
      </c>
      <c r="L61" s="18"/>
      <c r="M61" s="21"/>
      <c r="N61" s="87">
        <v>8.09</v>
      </c>
      <c r="O61" s="88"/>
      <c r="P61" s="87">
        <v>8.09</v>
      </c>
      <c r="Q61" s="88">
        <v>0.63851400000000003</v>
      </c>
      <c r="R61" s="81">
        <f t="shared" si="2"/>
        <v>8.7285140000000006</v>
      </c>
      <c r="S61" s="81">
        <f t="shared" si="4"/>
        <v>8728.514000000001</v>
      </c>
      <c r="T61" s="21"/>
      <c r="U61" s="21" t="e">
        <f>#REF!/1000</f>
        <v>#REF!</v>
      </c>
    </row>
    <row r="62" spans="1:21">
      <c r="A62" s="34">
        <v>8</v>
      </c>
      <c r="B62" s="117" t="s">
        <v>7</v>
      </c>
      <c r="C62" s="39">
        <v>37875</v>
      </c>
      <c r="D62" s="111">
        <v>2003</v>
      </c>
      <c r="E62" s="76">
        <v>27.76</v>
      </c>
      <c r="F62" s="32">
        <v>287</v>
      </c>
      <c r="G62" s="32"/>
      <c r="H62" s="112">
        <v>21.7</v>
      </c>
      <c r="I62" s="76">
        <v>1.7</v>
      </c>
      <c r="J62" s="76">
        <v>6.74</v>
      </c>
      <c r="K62" s="112">
        <v>-14.7</v>
      </c>
      <c r="L62" s="18"/>
      <c r="M62" s="21"/>
      <c r="N62" s="87">
        <v>0.19</v>
      </c>
      <c r="O62" s="88"/>
      <c r="P62" s="87">
        <v>0.19</v>
      </c>
      <c r="Q62" s="88">
        <v>0.68686999999999998</v>
      </c>
      <c r="R62" s="81">
        <f t="shared" si="2"/>
        <v>0.87687000000000004</v>
      </c>
      <c r="S62" s="81">
        <f t="shared" si="4"/>
        <v>876.87</v>
      </c>
      <c r="T62" s="21"/>
      <c r="U62" s="21" t="e">
        <f>#REF!/1000</f>
        <v>#REF!</v>
      </c>
    </row>
    <row r="63" spans="1:21">
      <c r="A63" s="34">
        <v>9</v>
      </c>
      <c r="B63" s="117" t="s">
        <v>9</v>
      </c>
      <c r="C63" s="39">
        <v>37875</v>
      </c>
      <c r="D63" s="111">
        <v>2003</v>
      </c>
      <c r="E63" s="76">
        <v>24.56</v>
      </c>
      <c r="F63" s="32">
        <v>283</v>
      </c>
      <c r="G63" s="32"/>
      <c r="H63" s="112">
        <v>5.3</v>
      </c>
      <c r="I63" s="76">
        <v>0.44</v>
      </c>
      <c r="J63" s="76">
        <v>6.7</v>
      </c>
      <c r="K63" s="112">
        <v>-21.2</v>
      </c>
      <c r="L63" s="18"/>
      <c r="M63" s="21"/>
      <c r="N63" s="87">
        <v>0.08</v>
      </c>
      <c r="O63" s="88"/>
      <c r="P63" s="87">
        <v>0.08</v>
      </c>
      <c r="Q63" s="88">
        <v>0.907586</v>
      </c>
      <c r="R63" s="81">
        <f t="shared" si="2"/>
        <v>0.98758599999999996</v>
      </c>
      <c r="S63" s="81">
        <f t="shared" si="4"/>
        <v>987.58600000000001</v>
      </c>
      <c r="T63" s="21"/>
      <c r="U63" s="21" t="e">
        <f>#REF!/1000</f>
        <v>#REF!</v>
      </c>
    </row>
    <row r="64" spans="1:21">
      <c r="A64" s="34">
        <v>10</v>
      </c>
      <c r="B64" s="117" t="s">
        <v>23</v>
      </c>
      <c r="C64" s="39">
        <v>37875</v>
      </c>
      <c r="D64" s="111">
        <v>2003</v>
      </c>
      <c r="E64" s="32"/>
      <c r="F64" s="32"/>
      <c r="G64" s="32"/>
      <c r="H64" s="32"/>
      <c r="I64" s="32"/>
      <c r="J64" s="32"/>
      <c r="K64" s="32"/>
      <c r="L64" s="18"/>
      <c r="M64" s="21"/>
      <c r="N64" s="76"/>
      <c r="O64" s="21"/>
      <c r="P64" s="76"/>
      <c r="Q64" s="21"/>
      <c r="R64" s="81"/>
      <c r="S64" s="81"/>
      <c r="T64" s="21"/>
      <c r="U64" s="21"/>
    </row>
    <row r="65" spans="1:21">
      <c r="A65" s="34">
        <v>11</v>
      </c>
      <c r="B65" s="117" t="s">
        <v>14</v>
      </c>
      <c r="C65" s="39">
        <v>37875</v>
      </c>
      <c r="D65" s="111">
        <v>2003</v>
      </c>
      <c r="E65" s="76">
        <v>23.89</v>
      </c>
      <c r="F65" s="32">
        <v>431</v>
      </c>
      <c r="G65" s="32"/>
      <c r="H65" s="112">
        <v>31.6</v>
      </c>
      <c r="I65" s="76">
        <v>2.65</v>
      </c>
      <c r="J65" s="76">
        <v>7.05</v>
      </c>
      <c r="K65" s="112">
        <v>43.5</v>
      </c>
      <c r="L65" s="18"/>
      <c r="M65" s="21"/>
      <c r="N65" s="87">
        <v>0.08</v>
      </c>
      <c r="O65" s="88"/>
      <c r="P65" s="87">
        <v>0.08</v>
      </c>
      <c r="Q65" s="88">
        <v>1.147384</v>
      </c>
      <c r="R65" s="81">
        <f t="shared" si="2"/>
        <v>1.227384</v>
      </c>
      <c r="S65" s="81">
        <f>R65*1000</f>
        <v>1227.384</v>
      </c>
      <c r="T65" s="21"/>
      <c r="U65" s="21" t="e">
        <f>#REF!/1000</f>
        <v>#REF!</v>
      </c>
    </row>
    <row r="66" spans="1:21">
      <c r="A66" s="34">
        <v>12</v>
      </c>
      <c r="B66" s="117" t="s">
        <v>15</v>
      </c>
      <c r="C66" s="39">
        <v>37875</v>
      </c>
      <c r="D66" s="111">
        <v>2003</v>
      </c>
      <c r="E66" s="32"/>
      <c r="F66" s="32"/>
      <c r="G66" s="32"/>
      <c r="H66" s="32"/>
      <c r="I66" s="32"/>
      <c r="J66" s="32"/>
      <c r="K66" s="112"/>
      <c r="L66" s="18"/>
      <c r="M66" s="21"/>
      <c r="N66" s="32"/>
      <c r="O66" s="21"/>
      <c r="P66" s="32"/>
      <c r="Q66" s="21"/>
      <c r="R66" s="81"/>
      <c r="S66" s="81"/>
      <c r="T66" s="21"/>
      <c r="U66" s="21"/>
    </row>
    <row r="67" spans="1:21">
      <c r="A67" s="34">
        <v>13</v>
      </c>
      <c r="B67" s="117" t="s">
        <v>16</v>
      </c>
      <c r="C67" s="39">
        <v>37875</v>
      </c>
      <c r="D67" s="111">
        <v>2003</v>
      </c>
      <c r="E67" s="32"/>
      <c r="F67" s="32"/>
      <c r="G67" s="32"/>
      <c r="H67" s="32"/>
      <c r="I67" s="32"/>
      <c r="J67" s="32"/>
      <c r="K67" s="32"/>
      <c r="L67" s="18"/>
      <c r="M67" s="21"/>
      <c r="N67" s="32"/>
      <c r="O67" s="21"/>
      <c r="P67" s="32"/>
      <c r="Q67" s="21"/>
      <c r="R67" s="81"/>
      <c r="S67" s="81"/>
      <c r="T67" s="21"/>
      <c r="U67" s="21"/>
    </row>
    <row r="68" spans="1:21">
      <c r="A68" s="34">
        <v>14</v>
      </c>
      <c r="B68" s="117" t="s">
        <v>17</v>
      </c>
      <c r="C68" s="39">
        <v>37875</v>
      </c>
      <c r="D68" s="111">
        <v>2003</v>
      </c>
      <c r="E68" s="32"/>
      <c r="F68" s="32"/>
      <c r="G68" s="32"/>
      <c r="H68" s="32"/>
      <c r="I68" s="32"/>
      <c r="J68" s="32"/>
      <c r="K68" s="32"/>
      <c r="L68" s="18"/>
      <c r="M68" s="21"/>
      <c r="N68" s="32"/>
      <c r="O68" s="21"/>
      <c r="P68" s="32"/>
      <c r="Q68" s="21"/>
      <c r="R68" s="81"/>
      <c r="S68" s="81"/>
      <c r="T68" s="21"/>
      <c r="U68" s="21"/>
    </row>
    <row r="69" spans="1:21" s="20" customFormat="1">
      <c r="A69" s="35">
        <v>15</v>
      </c>
      <c r="B69" s="75" t="s">
        <v>18</v>
      </c>
      <c r="C69" s="39">
        <v>37875</v>
      </c>
      <c r="D69" s="111">
        <v>2003</v>
      </c>
      <c r="E69" s="40"/>
      <c r="F69" s="40"/>
      <c r="G69" s="40"/>
      <c r="H69" s="40"/>
      <c r="I69" s="40"/>
      <c r="J69" s="40"/>
      <c r="K69" s="40"/>
      <c r="L69" s="26"/>
      <c r="M69" s="82"/>
      <c r="N69" s="40"/>
      <c r="O69" s="82"/>
      <c r="P69" s="40"/>
      <c r="Q69" s="82"/>
      <c r="R69" s="81"/>
      <c r="S69" s="81"/>
      <c r="T69" s="82"/>
      <c r="U69" s="82"/>
    </row>
    <row r="70" spans="1:21" s="20" customFormat="1">
      <c r="A70" s="35" t="s">
        <v>59</v>
      </c>
      <c r="B70" s="75"/>
      <c r="C70" s="39">
        <v>37875</v>
      </c>
      <c r="D70" s="111">
        <v>2003</v>
      </c>
      <c r="E70" s="40"/>
      <c r="F70" s="40"/>
      <c r="G70" s="40"/>
      <c r="H70" s="40"/>
      <c r="I70" s="40"/>
      <c r="J70" s="40"/>
      <c r="K70" s="40"/>
      <c r="L70" s="26"/>
      <c r="M70" s="82"/>
      <c r="N70" s="89">
        <v>0.08</v>
      </c>
      <c r="O70" s="90"/>
      <c r="P70" s="89">
        <v>0.08</v>
      </c>
      <c r="Q70" s="90">
        <v>0.59037899999999999</v>
      </c>
      <c r="R70" s="81">
        <f t="shared" si="2"/>
        <v>0.67037899999999995</v>
      </c>
      <c r="S70" s="81">
        <f>R70*1000</f>
        <v>670.37899999999991</v>
      </c>
      <c r="T70" s="82"/>
      <c r="U70" s="82"/>
    </row>
    <row r="71" spans="1:21">
      <c r="A71" s="34">
        <v>1</v>
      </c>
      <c r="B71" s="117" t="s">
        <v>3</v>
      </c>
      <c r="C71" s="37">
        <v>37910</v>
      </c>
      <c r="D71" s="111">
        <v>2003</v>
      </c>
      <c r="E71" s="76">
        <v>21.54</v>
      </c>
      <c r="F71" s="32">
        <v>410</v>
      </c>
      <c r="G71" s="21">
        <v>0.28499999999999998</v>
      </c>
      <c r="H71" s="112">
        <v>86.9</v>
      </c>
      <c r="I71" s="76">
        <v>7.65</v>
      </c>
      <c r="J71" s="76">
        <v>7.41</v>
      </c>
      <c r="K71" s="112">
        <v>148</v>
      </c>
      <c r="L71" s="22">
        <f>+'TSS Summary'!H2</f>
        <v>0.35714285714285088</v>
      </c>
      <c r="M71" s="21">
        <v>0.13</v>
      </c>
      <c r="N71" s="76">
        <v>0.38</v>
      </c>
      <c r="O71" s="21"/>
      <c r="P71" s="76">
        <v>0.38</v>
      </c>
      <c r="Q71" s="21">
        <v>1.03</v>
      </c>
      <c r="R71" s="81">
        <f t="shared" si="2"/>
        <v>1.4100000000000001</v>
      </c>
      <c r="S71" s="81">
        <f>R71*1000</f>
        <v>1410.0000000000002</v>
      </c>
      <c r="T71" s="21"/>
      <c r="U71" s="21" t="e">
        <f>#REF!/1000</f>
        <v>#REF!</v>
      </c>
    </row>
    <row r="72" spans="1:21">
      <c r="A72" s="34">
        <v>2</v>
      </c>
      <c r="B72" s="117" t="s">
        <v>4</v>
      </c>
      <c r="C72" s="37">
        <v>37910</v>
      </c>
      <c r="D72" s="111">
        <v>2003</v>
      </c>
      <c r="E72" s="76">
        <v>21.78</v>
      </c>
      <c r="F72" s="32">
        <v>347</v>
      </c>
      <c r="G72" s="21">
        <v>0.24</v>
      </c>
      <c r="H72" s="112">
        <v>77.099999999999994</v>
      </c>
      <c r="I72" s="76">
        <v>6.73</v>
      </c>
      <c r="J72" s="76">
        <v>7.37</v>
      </c>
      <c r="K72" s="76"/>
      <c r="L72" s="18">
        <f>+'TSS Summary'!H3</f>
        <v>-3.1590909090909145</v>
      </c>
      <c r="M72" s="21"/>
      <c r="N72" s="87">
        <v>0.54</v>
      </c>
      <c r="O72" s="88"/>
      <c r="P72" s="87">
        <v>0.54</v>
      </c>
      <c r="Q72" s="21"/>
      <c r="R72" s="81">
        <f t="shared" si="2"/>
        <v>0.54</v>
      </c>
      <c r="S72" s="81">
        <f>R72*1000</f>
        <v>540</v>
      </c>
      <c r="T72" s="21"/>
      <c r="U72" s="21" t="e">
        <f>#REF!/1000</f>
        <v>#REF!</v>
      </c>
    </row>
    <row r="73" spans="1:21">
      <c r="A73" s="34">
        <v>3</v>
      </c>
      <c r="B73" s="117" t="s">
        <v>10</v>
      </c>
      <c r="C73" s="37">
        <v>37910</v>
      </c>
      <c r="D73" s="111">
        <v>2003</v>
      </c>
      <c r="E73" s="76">
        <v>23.39</v>
      </c>
      <c r="F73" s="32">
        <v>388</v>
      </c>
      <c r="G73" s="21">
        <v>0.26</v>
      </c>
      <c r="H73" s="112">
        <v>82.8</v>
      </c>
      <c r="I73" s="76">
        <v>7.04</v>
      </c>
      <c r="J73" s="76">
        <v>7.66</v>
      </c>
      <c r="K73" s="76"/>
      <c r="L73" s="18">
        <f>+'TSS Summary'!H4</f>
        <v>-4.0493827160493892</v>
      </c>
      <c r="M73" s="21"/>
      <c r="N73" s="87">
        <v>0.2</v>
      </c>
      <c r="O73" s="88"/>
      <c r="P73" s="87">
        <v>0.2</v>
      </c>
      <c r="Q73" s="88">
        <v>0.45616099999999998</v>
      </c>
      <c r="R73" s="81">
        <f t="shared" si="2"/>
        <v>0.65616099999999999</v>
      </c>
      <c r="S73" s="81">
        <f>R73*1000</f>
        <v>656.16099999999994</v>
      </c>
      <c r="T73" s="21"/>
      <c r="U73" s="21" t="e">
        <f>#REF!/1000</f>
        <v>#REF!</v>
      </c>
    </row>
    <row r="74" spans="1:21">
      <c r="A74" s="34" t="s">
        <v>5</v>
      </c>
      <c r="B74" s="117" t="s">
        <v>11</v>
      </c>
      <c r="C74" s="37">
        <v>37910</v>
      </c>
      <c r="D74" s="111">
        <v>2003</v>
      </c>
      <c r="E74" s="76">
        <v>21.63</v>
      </c>
      <c r="F74" s="32">
        <v>670</v>
      </c>
      <c r="G74" s="21">
        <v>0.46400000000000002</v>
      </c>
      <c r="H74" s="112">
        <v>56.5</v>
      </c>
      <c r="I74" s="76">
        <v>5</v>
      </c>
      <c r="J74" s="76">
        <v>7.37</v>
      </c>
      <c r="K74" s="112">
        <v>71.3</v>
      </c>
      <c r="L74" s="18"/>
      <c r="M74" s="21"/>
      <c r="N74" s="32"/>
      <c r="O74" s="21"/>
      <c r="P74" s="32"/>
      <c r="Q74" s="21"/>
      <c r="R74" s="81"/>
      <c r="S74" s="81"/>
      <c r="T74" s="21"/>
      <c r="U74" s="21"/>
    </row>
    <row r="75" spans="1:21">
      <c r="A75" s="34" t="s">
        <v>12</v>
      </c>
      <c r="B75" s="117" t="s">
        <v>13</v>
      </c>
      <c r="C75" s="37">
        <v>37910</v>
      </c>
      <c r="D75" s="111">
        <v>2003</v>
      </c>
      <c r="E75" s="76">
        <v>23.58</v>
      </c>
      <c r="F75" s="32">
        <v>408</v>
      </c>
      <c r="G75" s="21">
        <v>0.27300000000000002</v>
      </c>
      <c r="H75" s="112">
        <v>83.2</v>
      </c>
      <c r="I75" s="76">
        <v>7.05</v>
      </c>
      <c r="J75" s="76">
        <v>7.58</v>
      </c>
      <c r="K75" s="112">
        <v>78</v>
      </c>
      <c r="L75" s="18"/>
      <c r="M75" s="21"/>
      <c r="N75" s="32"/>
      <c r="O75" s="21"/>
      <c r="P75" s="32"/>
      <c r="Q75" s="21"/>
      <c r="R75" s="81"/>
      <c r="S75" s="81"/>
      <c r="T75" s="21"/>
      <c r="U75" s="21"/>
    </row>
    <row r="76" spans="1:21">
      <c r="A76" s="34">
        <v>4</v>
      </c>
      <c r="B76" s="117" t="s">
        <v>8</v>
      </c>
      <c r="C76" s="37">
        <v>37910</v>
      </c>
      <c r="D76" s="111">
        <v>2003</v>
      </c>
      <c r="E76" s="76">
        <v>21.91</v>
      </c>
      <c r="F76" s="32">
        <v>257</v>
      </c>
      <c r="G76" s="21">
        <v>0.17799999999999999</v>
      </c>
      <c r="H76" s="112">
        <v>4.9000000000000004</v>
      </c>
      <c r="I76" s="76">
        <v>0.43</v>
      </c>
      <c r="J76" s="76">
        <v>7.03</v>
      </c>
      <c r="K76" s="76"/>
      <c r="L76" s="18">
        <f>+'TSS Summary'!H5</f>
        <v>1.1011235955056278</v>
      </c>
      <c r="M76" s="21"/>
      <c r="N76" s="87">
        <v>0.28999999999999998</v>
      </c>
      <c r="O76" s="88"/>
      <c r="P76" s="87">
        <v>0.28999999999999998</v>
      </c>
      <c r="Q76" s="88">
        <v>0.55691999999999997</v>
      </c>
      <c r="R76" s="81">
        <f t="shared" ref="R76:R136" si="5">Q76+P76</f>
        <v>0.8469199999999999</v>
      </c>
      <c r="S76" s="81">
        <f t="shared" ref="S76:S81" si="6">R76*1000</f>
        <v>846.91999999999985</v>
      </c>
      <c r="T76" s="21"/>
      <c r="U76" s="21" t="e">
        <f>#REF!/1000</f>
        <v>#REF!</v>
      </c>
    </row>
    <row r="77" spans="1:21">
      <c r="A77" s="34">
        <v>5</v>
      </c>
      <c r="B77" s="117" t="s">
        <v>6</v>
      </c>
      <c r="C77" s="37">
        <v>37910</v>
      </c>
      <c r="D77" s="111">
        <v>2003</v>
      </c>
      <c r="E77" s="76">
        <v>22.35</v>
      </c>
      <c r="F77" s="32">
        <v>469</v>
      </c>
      <c r="G77" s="21">
        <v>0.32100000000000001</v>
      </c>
      <c r="H77" s="112">
        <v>65.3</v>
      </c>
      <c r="I77" s="76">
        <v>5.66</v>
      </c>
      <c r="J77" s="76">
        <v>7.55</v>
      </c>
      <c r="K77" s="112">
        <v>88.5</v>
      </c>
      <c r="L77" s="18">
        <f>+'TSS Summary'!H6</f>
        <v>0.70454545454543371</v>
      </c>
      <c r="M77" s="21"/>
      <c r="N77" s="87">
        <v>7.82</v>
      </c>
      <c r="O77" s="88"/>
      <c r="P77" s="87">
        <v>7.82</v>
      </c>
      <c r="Q77" s="88">
        <v>0.58123000000000002</v>
      </c>
      <c r="R77" s="81">
        <f t="shared" si="5"/>
        <v>8.40123</v>
      </c>
      <c r="S77" s="81">
        <f t="shared" si="6"/>
        <v>8401.23</v>
      </c>
      <c r="T77" s="21"/>
      <c r="U77" s="21" t="e">
        <f>#REF!/1000</f>
        <v>#REF!</v>
      </c>
    </row>
    <row r="78" spans="1:21">
      <c r="A78" s="34">
        <v>6</v>
      </c>
      <c r="B78" s="117" t="s">
        <v>21</v>
      </c>
      <c r="C78" s="37">
        <v>37910</v>
      </c>
      <c r="D78" s="111">
        <v>2003</v>
      </c>
      <c r="E78" s="76">
        <v>22.74</v>
      </c>
      <c r="F78" s="32">
        <v>377</v>
      </c>
      <c r="G78" s="21">
        <v>0.25600000000000001</v>
      </c>
      <c r="H78" s="112">
        <v>75.900000000000006</v>
      </c>
      <c r="I78" s="76">
        <v>6.52</v>
      </c>
      <c r="J78" s="76">
        <v>7.74</v>
      </c>
      <c r="K78" s="76"/>
      <c r="L78" s="18">
        <f>+'TSS Summary'!H7</f>
        <v>3.4025974025974173</v>
      </c>
      <c r="M78" s="21"/>
      <c r="N78" s="87">
        <v>10.199999999999999</v>
      </c>
      <c r="O78" s="88"/>
      <c r="P78" s="87">
        <v>10.199999999999999</v>
      </c>
      <c r="Q78" s="88">
        <v>0.59838499999999994</v>
      </c>
      <c r="R78" s="81">
        <f t="shared" si="5"/>
        <v>10.798385</v>
      </c>
      <c r="S78" s="81">
        <f t="shared" si="6"/>
        <v>10798.385</v>
      </c>
      <c r="T78" s="21"/>
      <c r="U78" s="21" t="e">
        <f>#REF!/1000</f>
        <v>#REF!</v>
      </c>
    </row>
    <row r="79" spans="1:21">
      <c r="A79" s="34">
        <v>7</v>
      </c>
      <c r="B79" s="117" t="s">
        <v>22</v>
      </c>
      <c r="C79" s="37">
        <v>37910</v>
      </c>
      <c r="D79" s="111">
        <v>2003</v>
      </c>
      <c r="E79" s="76">
        <v>20.8</v>
      </c>
      <c r="F79" s="32">
        <v>371</v>
      </c>
      <c r="G79" s="21">
        <v>0.26200000000000001</v>
      </c>
      <c r="H79" s="112">
        <v>51.4</v>
      </c>
      <c r="I79" s="76">
        <v>4.59</v>
      </c>
      <c r="J79" s="76">
        <v>7.29</v>
      </c>
      <c r="K79" s="112">
        <v>154</v>
      </c>
      <c r="L79" s="18">
        <f>+'TSS Summary'!H8</f>
        <v>4.3932038834951266</v>
      </c>
      <c r="M79" s="21"/>
      <c r="N79" s="87">
        <v>9.09</v>
      </c>
      <c r="O79" s="88"/>
      <c r="P79" s="87">
        <v>9.09</v>
      </c>
      <c r="Q79" s="88">
        <v>0.569156</v>
      </c>
      <c r="R79" s="81">
        <f t="shared" si="5"/>
        <v>9.6591559999999994</v>
      </c>
      <c r="S79" s="81">
        <f t="shared" si="6"/>
        <v>9659.155999999999</v>
      </c>
      <c r="T79" s="21"/>
      <c r="U79" s="21" t="e">
        <f>#REF!/1000</f>
        <v>#REF!</v>
      </c>
    </row>
    <row r="80" spans="1:21">
      <c r="A80" s="34">
        <v>8</v>
      </c>
      <c r="B80" s="117" t="s">
        <v>7</v>
      </c>
      <c r="C80" s="37">
        <v>37910</v>
      </c>
      <c r="D80" s="111">
        <v>2003</v>
      </c>
      <c r="E80" s="76">
        <v>24.57</v>
      </c>
      <c r="F80" s="32">
        <v>308</v>
      </c>
      <c r="G80" s="21">
        <v>0.20200000000000001</v>
      </c>
      <c r="H80" s="112">
        <v>49.5</v>
      </c>
      <c r="I80" s="76">
        <v>4.0999999999999996</v>
      </c>
      <c r="J80" s="76">
        <v>7.31</v>
      </c>
      <c r="K80" s="112">
        <v>70.3</v>
      </c>
      <c r="L80" s="18">
        <f>+'TSS Summary'!H9</f>
        <v>1.9164619164619237</v>
      </c>
      <c r="M80" s="21"/>
      <c r="N80" s="87">
        <v>0.04</v>
      </c>
      <c r="O80" s="88"/>
      <c r="P80" s="87">
        <v>0.04</v>
      </c>
      <c r="Q80" s="88">
        <v>0.68972599999999995</v>
      </c>
      <c r="R80" s="81">
        <f t="shared" si="5"/>
        <v>0.72972599999999999</v>
      </c>
      <c r="S80" s="81">
        <f t="shared" si="6"/>
        <v>729.726</v>
      </c>
      <c r="T80" s="21"/>
      <c r="U80" s="21" t="e">
        <f>#REF!/1000</f>
        <v>#REF!</v>
      </c>
    </row>
    <row r="81" spans="1:21">
      <c r="A81" s="34">
        <v>9</v>
      </c>
      <c r="B81" s="117" t="s">
        <v>9</v>
      </c>
      <c r="C81" s="37">
        <v>37910</v>
      </c>
      <c r="D81" s="111">
        <v>2003</v>
      </c>
      <c r="E81" s="76">
        <v>21.58</v>
      </c>
      <c r="F81" s="32">
        <v>271</v>
      </c>
      <c r="G81" s="21">
        <v>0.188</v>
      </c>
      <c r="H81" s="112">
        <v>6.2</v>
      </c>
      <c r="I81" s="76">
        <v>0.54</v>
      </c>
      <c r="J81" s="76">
        <v>6.75</v>
      </c>
      <c r="K81" s="112">
        <v>-49.9</v>
      </c>
      <c r="L81" s="18">
        <f>+'TSS Summary'!H10</f>
        <v>5.9506172839506064</v>
      </c>
      <c r="M81" s="21"/>
      <c r="N81" s="87">
        <v>0.01</v>
      </c>
      <c r="O81" s="88"/>
      <c r="P81" s="87">
        <v>0.01</v>
      </c>
      <c r="Q81" s="88">
        <v>1.0868819999999999</v>
      </c>
      <c r="R81" s="81">
        <f t="shared" si="5"/>
        <v>1.0968819999999999</v>
      </c>
      <c r="S81" s="81">
        <f t="shared" si="6"/>
        <v>1096.8819999999998</v>
      </c>
      <c r="T81" s="21"/>
      <c r="U81" s="21" t="e">
        <f>#REF!/1000</f>
        <v>#REF!</v>
      </c>
    </row>
    <row r="82" spans="1:21">
      <c r="A82" s="34">
        <v>10</v>
      </c>
      <c r="B82" s="117" t="s">
        <v>23</v>
      </c>
      <c r="C82" s="37">
        <v>37910</v>
      </c>
      <c r="D82" s="111">
        <v>2003</v>
      </c>
      <c r="E82" s="32"/>
      <c r="F82" s="32"/>
      <c r="G82" s="32"/>
      <c r="H82" s="32"/>
      <c r="I82" s="32"/>
      <c r="J82" s="32"/>
      <c r="K82" s="32"/>
      <c r="L82" s="18"/>
      <c r="M82" s="21"/>
      <c r="N82" s="32"/>
      <c r="O82" s="21"/>
      <c r="P82" s="32"/>
      <c r="Q82" s="21"/>
      <c r="R82" s="81"/>
      <c r="S82" s="81"/>
      <c r="T82" s="21"/>
      <c r="U82" s="21"/>
    </row>
    <row r="83" spans="1:21">
      <c r="A83" s="34">
        <v>11</v>
      </c>
      <c r="B83" s="117" t="s">
        <v>14</v>
      </c>
      <c r="C83" s="37">
        <v>37910</v>
      </c>
      <c r="D83" s="111">
        <v>2003</v>
      </c>
      <c r="E83" s="76">
        <v>21.52</v>
      </c>
      <c r="F83" s="32">
        <v>254</v>
      </c>
      <c r="G83" s="21">
        <v>0.17699999999999999</v>
      </c>
      <c r="H83" s="112">
        <v>24.2</v>
      </c>
      <c r="I83" s="76">
        <v>2.13</v>
      </c>
      <c r="J83" s="76">
        <v>6.96</v>
      </c>
      <c r="K83" s="112">
        <v>-37.200000000000003</v>
      </c>
      <c r="L83" s="18">
        <f>+'TSS Summary'!H12</f>
        <v>1.5853658536585313</v>
      </c>
      <c r="M83" s="21"/>
      <c r="N83" s="87">
        <v>0</v>
      </c>
      <c r="O83" s="88"/>
      <c r="P83" s="87">
        <v>0</v>
      </c>
      <c r="Q83" s="88">
        <v>0.75652799999999998</v>
      </c>
      <c r="R83" s="81">
        <f t="shared" si="5"/>
        <v>0.75652799999999998</v>
      </c>
      <c r="S83" s="81">
        <f>R83*1000</f>
        <v>756.52800000000002</v>
      </c>
      <c r="T83" s="21"/>
      <c r="U83" s="21" t="e">
        <f>#REF!/1000</f>
        <v>#REF!</v>
      </c>
    </row>
    <row r="84" spans="1:21">
      <c r="A84" s="34">
        <v>12</v>
      </c>
      <c r="B84" s="117" t="s">
        <v>15</v>
      </c>
      <c r="C84" s="37">
        <v>37910</v>
      </c>
      <c r="D84" s="111">
        <v>2003</v>
      </c>
      <c r="E84" s="32"/>
      <c r="F84" s="32"/>
      <c r="G84" s="32"/>
      <c r="H84" s="32"/>
      <c r="I84" s="32"/>
      <c r="J84" s="32"/>
      <c r="K84" s="32"/>
      <c r="L84" s="18"/>
      <c r="M84" s="21"/>
      <c r="N84" s="32"/>
      <c r="O84" s="21"/>
      <c r="P84" s="32"/>
      <c r="Q84" s="21"/>
      <c r="R84" s="81"/>
      <c r="S84" s="81"/>
      <c r="T84" s="21"/>
      <c r="U84" s="21"/>
    </row>
    <row r="85" spans="1:21">
      <c r="A85" s="34">
        <v>13</v>
      </c>
      <c r="B85" s="117" t="s">
        <v>16</v>
      </c>
      <c r="C85" s="37">
        <v>37910</v>
      </c>
      <c r="D85" s="111">
        <v>2003</v>
      </c>
      <c r="E85" s="32"/>
      <c r="F85" s="32"/>
      <c r="G85" s="32"/>
      <c r="H85" s="32"/>
      <c r="I85" s="32"/>
      <c r="J85" s="32"/>
      <c r="K85" s="32"/>
      <c r="L85" s="18"/>
      <c r="M85" s="21"/>
      <c r="N85" s="32"/>
      <c r="O85" s="21"/>
      <c r="P85" s="32"/>
      <c r="Q85" s="21"/>
      <c r="R85" s="81"/>
      <c r="S85" s="81"/>
      <c r="T85" s="21"/>
      <c r="U85" s="21"/>
    </row>
    <row r="86" spans="1:21">
      <c r="A86" s="34">
        <v>14</v>
      </c>
      <c r="B86" s="117" t="s">
        <v>17</v>
      </c>
      <c r="C86" s="37">
        <v>37910</v>
      </c>
      <c r="D86" s="111">
        <v>2003</v>
      </c>
      <c r="E86" s="32"/>
      <c r="F86" s="32"/>
      <c r="G86" s="32"/>
      <c r="H86" s="32"/>
      <c r="I86" s="32"/>
      <c r="J86" s="32"/>
      <c r="K86" s="32"/>
      <c r="L86" s="18"/>
      <c r="M86" s="21"/>
      <c r="N86" s="32"/>
      <c r="O86" s="21"/>
      <c r="P86" s="32"/>
      <c r="Q86" s="21"/>
      <c r="R86" s="81"/>
      <c r="S86" s="81"/>
      <c r="T86" s="21"/>
      <c r="U86" s="21"/>
    </row>
    <row r="87" spans="1:21" s="20" customFormat="1">
      <c r="A87" s="35">
        <v>15</v>
      </c>
      <c r="B87" s="75" t="s">
        <v>18</v>
      </c>
      <c r="C87" s="39">
        <v>37910</v>
      </c>
      <c r="D87" s="111">
        <v>2003</v>
      </c>
      <c r="E87" s="40"/>
      <c r="F87" s="40"/>
      <c r="G87" s="40"/>
      <c r="H87" s="40"/>
      <c r="I87" s="40"/>
      <c r="J87" s="40"/>
      <c r="K87" s="40"/>
      <c r="L87" s="26"/>
      <c r="M87" s="82"/>
      <c r="N87" s="40"/>
      <c r="O87" s="82"/>
      <c r="P87" s="40"/>
      <c r="Q87" s="82"/>
      <c r="R87" s="81"/>
      <c r="S87" s="81"/>
      <c r="T87" s="82"/>
      <c r="U87" s="82"/>
    </row>
    <row r="88" spans="1:21">
      <c r="A88" s="34">
        <v>1</v>
      </c>
      <c r="B88" s="117" t="s">
        <v>3</v>
      </c>
      <c r="C88" s="37">
        <v>37944</v>
      </c>
      <c r="D88" s="111">
        <v>2003</v>
      </c>
      <c r="E88" s="76">
        <v>20.36</v>
      </c>
      <c r="F88" s="32">
        <v>218</v>
      </c>
      <c r="G88" s="21">
        <v>0.155</v>
      </c>
      <c r="H88" s="112">
        <v>80.599999999999994</v>
      </c>
      <c r="I88" s="76">
        <v>7.25</v>
      </c>
      <c r="J88" s="76">
        <v>7.3</v>
      </c>
      <c r="K88" s="112">
        <v>125.1</v>
      </c>
      <c r="L88" s="22">
        <f>+'TSS Summary'!I2</f>
        <v>4.2990654205607672</v>
      </c>
      <c r="M88" s="21"/>
      <c r="N88" s="87">
        <v>0.25</v>
      </c>
      <c r="O88" s="88"/>
      <c r="P88" s="87">
        <v>0.25</v>
      </c>
      <c r="Q88" s="88">
        <v>1.1689499999999999</v>
      </c>
      <c r="R88" s="81">
        <f t="shared" si="5"/>
        <v>1.4189499999999999</v>
      </c>
      <c r="S88" s="81">
        <f>R88*1000</f>
        <v>1418.95</v>
      </c>
      <c r="T88" s="21"/>
      <c r="U88" s="21" t="e">
        <f>#REF!/1000</f>
        <v>#REF!</v>
      </c>
    </row>
    <row r="89" spans="1:21">
      <c r="A89" s="34">
        <v>2</v>
      </c>
      <c r="B89" s="117" t="s">
        <v>4</v>
      </c>
      <c r="C89" s="37">
        <v>37944</v>
      </c>
      <c r="D89" s="111">
        <v>2003</v>
      </c>
      <c r="E89" s="76">
        <v>20.94</v>
      </c>
      <c r="F89" s="32">
        <v>203</v>
      </c>
      <c r="G89" s="21">
        <v>0.14399999999999999</v>
      </c>
      <c r="H89" s="112">
        <v>78.7</v>
      </c>
      <c r="I89" s="76">
        <v>7.01</v>
      </c>
      <c r="J89" s="76">
        <v>7.5</v>
      </c>
      <c r="K89" s="112">
        <v>60.3</v>
      </c>
      <c r="L89" s="18">
        <f>+'TSS Summary'!I3</f>
        <v>4.3822843822843653</v>
      </c>
      <c r="M89" s="21"/>
      <c r="N89" s="87">
        <v>0.23</v>
      </c>
      <c r="O89" s="88"/>
      <c r="P89" s="87">
        <v>0.23</v>
      </c>
      <c r="Q89" s="88">
        <v>0.86670499999999995</v>
      </c>
      <c r="R89" s="81">
        <f t="shared" si="5"/>
        <v>1.096705</v>
      </c>
      <c r="S89" s="81">
        <f>R89*1000</f>
        <v>1096.7049999999999</v>
      </c>
      <c r="T89" s="21"/>
      <c r="U89" s="21" t="e">
        <f>#REF!/1000</f>
        <v>#REF!</v>
      </c>
    </row>
    <row r="90" spans="1:21">
      <c r="A90" s="34">
        <v>3</v>
      </c>
      <c r="B90" s="117" t="s">
        <v>10</v>
      </c>
      <c r="C90" s="37">
        <v>37944</v>
      </c>
      <c r="D90" s="111">
        <v>2003</v>
      </c>
      <c r="E90" s="76">
        <v>21.02</v>
      </c>
      <c r="F90" s="32">
        <v>195</v>
      </c>
      <c r="G90" s="21">
        <v>0.13700000000000001</v>
      </c>
      <c r="H90" s="112">
        <v>74.400000000000006</v>
      </c>
      <c r="I90" s="76">
        <v>6.62</v>
      </c>
      <c r="J90" s="76">
        <v>7.46</v>
      </c>
      <c r="K90" s="112">
        <v>115.4</v>
      </c>
      <c r="L90" s="18">
        <f>+'TSS Summary'!I4</f>
        <v>2.9638554216867354</v>
      </c>
      <c r="M90" s="21"/>
      <c r="N90" s="87">
        <v>0.2</v>
      </c>
      <c r="O90" s="88"/>
      <c r="P90" s="87">
        <v>0.2</v>
      </c>
      <c r="Q90" s="88">
        <v>0.92850299999999986</v>
      </c>
      <c r="R90" s="81">
        <f t="shared" si="5"/>
        <v>1.1285029999999998</v>
      </c>
      <c r="S90" s="81">
        <f>R90*1000</f>
        <v>1128.5029999999997</v>
      </c>
      <c r="T90" s="21"/>
      <c r="U90" s="21" t="e">
        <f>#REF!/1000</f>
        <v>#REF!</v>
      </c>
    </row>
    <row r="91" spans="1:21">
      <c r="A91" s="34" t="s">
        <v>5</v>
      </c>
      <c r="B91" s="117" t="s">
        <v>11</v>
      </c>
      <c r="C91" s="37">
        <v>37944</v>
      </c>
      <c r="D91" s="111">
        <v>2003</v>
      </c>
      <c r="E91" s="76">
        <v>21.86</v>
      </c>
      <c r="F91" s="32">
        <v>138</v>
      </c>
      <c r="G91" s="21">
        <v>9.7000000000000003E-2</v>
      </c>
      <c r="H91" s="112">
        <v>80.7</v>
      </c>
      <c r="I91" s="76">
        <v>7.1</v>
      </c>
      <c r="J91" s="76">
        <v>7.42</v>
      </c>
      <c r="K91" s="112">
        <v>127.6</v>
      </c>
      <c r="L91" s="18"/>
      <c r="M91" s="21"/>
      <c r="N91" s="32"/>
      <c r="O91" s="21"/>
      <c r="P91" s="32"/>
      <c r="Q91" s="21"/>
      <c r="R91" s="81"/>
      <c r="S91" s="81"/>
      <c r="T91" s="21"/>
      <c r="U91" s="21"/>
    </row>
    <row r="92" spans="1:21">
      <c r="A92" s="34" t="s">
        <v>12</v>
      </c>
      <c r="B92" s="117" t="s">
        <v>13</v>
      </c>
      <c r="C92" s="37">
        <v>37944</v>
      </c>
      <c r="D92" s="111">
        <v>2003</v>
      </c>
      <c r="E92" s="76">
        <v>21.82</v>
      </c>
      <c r="F92" s="32">
        <v>208</v>
      </c>
      <c r="G92" s="21">
        <v>0.14399999999999999</v>
      </c>
      <c r="H92" s="112">
        <v>78</v>
      </c>
      <c r="I92" s="76">
        <v>6.82</v>
      </c>
      <c r="J92" s="76">
        <v>7.4</v>
      </c>
      <c r="K92" s="112">
        <v>136</v>
      </c>
      <c r="L92" s="18"/>
      <c r="M92" s="21"/>
      <c r="N92" s="32"/>
      <c r="O92" s="21"/>
      <c r="P92" s="32"/>
      <c r="Q92" s="21"/>
      <c r="R92" s="81"/>
      <c r="S92" s="81"/>
      <c r="T92" s="21"/>
      <c r="U92" s="21"/>
    </row>
    <row r="93" spans="1:21">
      <c r="A93" s="34">
        <v>4</v>
      </c>
      <c r="B93" s="117" t="s">
        <v>8</v>
      </c>
      <c r="C93" s="37">
        <v>37944</v>
      </c>
      <c r="D93" s="111">
        <v>2003</v>
      </c>
      <c r="E93" s="76">
        <v>21</v>
      </c>
      <c r="F93" s="32">
        <v>168</v>
      </c>
      <c r="G93" s="21">
        <v>0.11799999999999999</v>
      </c>
      <c r="H93" s="112">
        <v>37</v>
      </c>
      <c r="I93" s="76">
        <v>3.29</v>
      </c>
      <c r="J93" s="76">
        <v>7.11</v>
      </c>
      <c r="K93" s="112">
        <v>140.30000000000001</v>
      </c>
      <c r="L93" s="18">
        <f>+'TSS Summary'!I5</f>
        <v>5.6179775280898925</v>
      </c>
      <c r="M93" s="21"/>
      <c r="N93" s="87">
        <v>0.1</v>
      </c>
      <c r="O93" s="88"/>
      <c r="P93" s="87">
        <v>0.1</v>
      </c>
      <c r="Q93" s="88">
        <v>0.93581000000000003</v>
      </c>
      <c r="R93" s="81">
        <f t="shared" si="5"/>
        <v>1.0358100000000001</v>
      </c>
      <c r="S93" s="81">
        <f t="shared" ref="S93:S107" si="7">R93*1000</f>
        <v>1035.8100000000002</v>
      </c>
      <c r="T93" s="21"/>
      <c r="U93" s="21" t="e">
        <f>#REF!/1000</f>
        <v>#REF!</v>
      </c>
    </row>
    <row r="94" spans="1:21">
      <c r="A94" s="34">
        <v>5</v>
      </c>
      <c r="B94" s="117" t="s">
        <v>6</v>
      </c>
      <c r="C94" s="37">
        <v>37944</v>
      </c>
      <c r="D94" s="111">
        <v>2003</v>
      </c>
      <c r="E94" s="76">
        <v>21.18</v>
      </c>
      <c r="F94" s="32">
        <v>445</v>
      </c>
      <c r="G94" s="21">
        <v>0.312</v>
      </c>
      <c r="H94" s="112">
        <v>69.099999999999994</v>
      </c>
      <c r="I94" s="76">
        <v>6.1</v>
      </c>
      <c r="J94" s="76">
        <v>7.44</v>
      </c>
      <c r="K94" s="112">
        <v>144.9</v>
      </c>
      <c r="L94" s="18">
        <f>+'TSS Summary'!I6</f>
        <v>2.0541760722347813</v>
      </c>
      <c r="M94" s="21"/>
      <c r="N94" s="87">
        <v>8.69</v>
      </c>
      <c r="O94" s="88"/>
      <c r="P94" s="87">
        <v>8.69</v>
      </c>
      <c r="Q94" s="88">
        <v>1.2459629999999999</v>
      </c>
      <c r="R94" s="81">
        <f t="shared" si="5"/>
        <v>9.9359629999999992</v>
      </c>
      <c r="S94" s="81">
        <f t="shared" si="7"/>
        <v>9935.9629999999997</v>
      </c>
      <c r="T94" s="21"/>
      <c r="U94" s="21" t="e">
        <f>#REF!/1000</f>
        <v>#REF!</v>
      </c>
    </row>
    <row r="95" spans="1:21">
      <c r="A95" s="34">
        <v>6</v>
      </c>
      <c r="B95" s="117" t="s">
        <v>21</v>
      </c>
      <c r="C95" s="37">
        <v>37944</v>
      </c>
      <c r="D95" s="111">
        <v>2003</v>
      </c>
      <c r="E95" s="76">
        <v>20.75</v>
      </c>
      <c r="F95" s="32">
        <v>167</v>
      </c>
      <c r="G95" s="21">
        <v>0.11799999999999999</v>
      </c>
      <c r="H95" s="112">
        <v>47.5</v>
      </c>
      <c r="I95" s="76">
        <v>4.26</v>
      </c>
      <c r="J95" s="76">
        <v>7.2</v>
      </c>
      <c r="K95" s="112">
        <v>146.19999999999999</v>
      </c>
      <c r="L95" s="18">
        <f>+'TSS Summary'!I7</f>
        <v>2.9761904761904789</v>
      </c>
      <c r="M95" s="21"/>
      <c r="N95" s="87">
        <v>5.22</v>
      </c>
      <c r="O95" s="88"/>
      <c r="P95" s="87">
        <v>5.22</v>
      </c>
      <c r="Q95" s="88">
        <v>1.0624119999999999</v>
      </c>
      <c r="R95" s="81">
        <f t="shared" si="5"/>
        <v>6.2824119999999999</v>
      </c>
      <c r="S95" s="81">
        <f t="shared" si="7"/>
        <v>6282.4120000000003</v>
      </c>
      <c r="T95" s="21"/>
      <c r="U95" s="21" t="e">
        <f>#REF!/1000</f>
        <v>#REF!</v>
      </c>
    </row>
    <row r="96" spans="1:21">
      <c r="A96" s="34">
        <v>7</v>
      </c>
      <c r="B96" s="117" t="s">
        <v>22</v>
      </c>
      <c r="C96" s="37">
        <v>37944</v>
      </c>
      <c r="D96" s="111">
        <v>2003</v>
      </c>
      <c r="E96" s="76">
        <v>20.45</v>
      </c>
      <c r="F96" s="32">
        <v>289</v>
      </c>
      <c r="G96" s="21">
        <v>0.20499999999999999</v>
      </c>
      <c r="H96" s="112">
        <v>73.7</v>
      </c>
      <c r="I96" s="76">
        <v>6.64</v>
      </c>
      <c r="J96" s="76">
        <v>7.38</v>
      </c>
      <c r="K96" s="112">
        <v>146.1</v>
      </c>
      <c r="L96" s="18">
        <f>+'TSS Summary'!I8</f>
        <v>3.9650872817954963</v>
      </c>
      <c r="M96" s="21"/>
      <c r="N96" s="87">
        <v>1.1499999999999999</v>
      </c>
      <c r="O96" s="88"/>
      <c r="P96" s="87">
        <v>1.1499999999999999</v>
      </c>
      <c r="Q96" s="88">
        <v>0.72434100000000001</v>
      </c>
      <c r="R96" s="81">
        <f t="shared" si="5"/>
        <v>1.8743409999999998</v>
      </c>
      <c r="S96" s="81">
        <f t="shared" si="7"/>
        <v>1874.3409999999999</v>
      </c>
      <c r="T96" s="21"/>
      <c r="U96" s="21" t="e">
        <f>#REF!/1000</f>
        <v>#REF!</v>
      </c>
    </row>
    <row r="97" spans="1:21">
      <c r="A97" s="34">
        <v>8</v>
      </c>
      <c r="B97" s="117" t="s">
        <v>7</v>
      </c>
      <c r="C97" s="37">
        <v>37944</v>
      </c>
      <c r="D97" s="111">
        <v>2003</v>
      </c>
      <c r="E97" s="76">
        <v>21.93</v>
      </c>
      <c r="F97" s="32">
        <v>300</v>
      </c>
      <c r="G97" s="21">
        <v>0.20699999999999999</v>
      </c>
      <c r="H97" s="112">
        <v>81.599999999999994</v>
      </c>
      <c r="I97" s="76">
        <v>7.14</v>
      </c>
      <c r="J97" s="76">
        <v>7.61</v>
      </c>
      <c r="K97" s="112">
        <v>83.8</v>
      </c>
      <c r="L97" s="18">
        <f>+'TSS Summary'!I9</f>
        <v>0.35874439461881946</v>
      </c>
      <c r="M97" s="21"/>
      <c r="N97" s="87">
        <v>0.01</v>
      </c>
      <c r="O97" s="88"/>
      <c r="P97" s="87">
        <v>0.01</v>
      </c>
      <c r="Q97" s="88">
        <v>0.67917300000000003</v>
      </c>
      <c r="R97" s="81">
        <f t="shared" si="5"/>
        <v>0.68917300000000004</v>
      </c>
      <c r="S97" s="81">
        <f t="shared" si="7"/>
        <v>689.173</v>
      </c>
      <c r="T97" s="21"/>
      <c r="U97" s="21" t="e">
        <f>#REF!/1000</f>
        <v>#REF!</v>
      </c>
    </row>
    <row r="98" spans="1:21">
      <c r="A98" s="34">
        <v>9</v>
      </c>
      <c r="B98" s="117" t="s">
        <v>9</v>
      </c>
      <c r="C98" s="37">
        <v>37944</v>
      </c>
      <c r="D98" s="111">
        <v>2003</v>
      </c>
      <c r="E98" s="76">
        <v>19.940000000000001</v>
      </c>
      <c r="F98" s="32">
        <v>205</v>
      </c>
      <c r="G98" s="21">
        <v>0.14799999999999999</v>
      </c>
      <c r="H98" s="112">
        <v>14.1</v>
      </c>
      <c r="I98" s="76">
        <v>1.27</v>
      </c>
      <c r="J98" s="76">
        <v>7.09</v>
      </c>
      <c r="K98" s="112">
        <v>-1</v>
      </c>
      <c r="L98" s="18">
        <f>+'TSS Summary'!I10</f>
        <v>1.623529411764697</v>
      </c>
      <c r="M98" s="21"/>
      <c r="N98" s="87">
        <v>0.04</v>
      </c>
      <c r="O98" s="88"/>
      <c r="P98" s="87">
        <v>0.04</v>
      </c>
      <c r="Q98" s="88">
        <v>0.76591899999999991</v>
      </c>
      <c r="R98" s="81">
        <f t="shared" si="5"/>
        <v>0.80591899999999994</v>
      </c>
      <c r="S98" s="81">
        <f t="shared" si="7"/>
        <v>805.91899999999998</v>
      </c>
      <c r="T98" s="21"/>
      <c r="U98" s="21" t="e">
        <f>#REF!/1000</f>
        <v>#REF!</v>
      </c>
    </row>
    <row r="99" spans="1:21">
      <c r="A99" s="34">
        <v>10</v>
      </c>
      <c r="B99" s="117" t="s">
        <v>23</v>
      </c>
      <c r="C99" s="37">
        <v>37944</v>
      </c>
      <c r="D99" s="111">
        <v>2003</v>
      </c>
      <c r="E99" s="76">
        <v>19.100000000000001</v>
      </c>
      <c r="F99" s="32">
        <v>274</v>
      </c>
      <c r="G99" s="21">
        <v>0.2</v>
      </c>
      <c r="H99" s="112">
        <v>57.9</v>
      </c>
      <c r="I99" s="76">
        <v>5.36</v>
      </c>
      <c r="J99" s="76">
        <v>7.26</v>
      </c>
      <c r="K99" s="112">
        <v>36.5</v>
      </c>
      <c r="L99" s="18">
        <f>+'TSS Summary'!I11</f>
        <v>2.2321428571419916E-2</v>
      </c>
      <c r="M99" s="21"/>
      <c r="N99" s="87">
        <v>0.05</v>
      </c>
      <c r="O99" s="88"/>
      <c r="P99" s="87">
        <v>0.05</v>
      </c>
      <c r="Q99" s="88">
        <v>1.0972930000000001</v>
      </c>
      <c r="R99" s="81">
        <f t="shared" si="5"/>
        <v>1.1472930000000001</v>
      </c>
      <c r="S99" s="81">
        <f t="shared" si="7"/>
        <v>1147.2930000000001</v>
      </c>
      <c r="T99" s="21"/>
      <c r="U99" s="21" t="e">
        <f>#REF!/1000</f>
        <v>#REF!</v>
      </c>
    </row>
    <row r="100" spans="1:21">
      <c r="A100" s="34">
        <v>11</v>
      </c>
      <c r="B100" s="117" t="s">
        <v>14</v>
      </c>
      <c r="C100" s="37">
        <v>37944</v>
      </c>
      <c r="D100" s="111">
        <v>2003</v>
      </c>
      <c r="E100" s="76">
        <v>19.739999999999998</v>
      </c>
      <c r="F100" s="32">
        <v>121</v>
      </c>
      <c r="G100" s="21">
        <v>0.88</v>
      </c>
      <c r="H100" s="112">
        <v>33.799999999999997</v>
      </c>
      <c r="I100" s="76">
        <v>3.09</v>
      </c>
      <c r="J100" s="76">
        <v>7.06</v>
      </c>
      <c r="K100" s="112">
        <v>79.5</v>
      </c>
      <c r="L100" s="18">
        <f>+'TSS Summary'!I12</f>
        <v>3.0331753554502123</v>
      </c>
      <c r="M100" s="21"/>
      <c r="N100" s="87">
        <v>0.1</v>
      </c>
      <c r="O100" s="88"/>
      <c r="P100" s="87">
        <v>0.1</v>
      </c>
      <c r="Q100" s="88">
        <v>0.99072300000000002</v>
      </c>
      <c r="R100" s="81">
        <f t="shared" si="5"/>
        <v>1.0907230000000001</v>
      </c>
      <c r="S100" s="81">
        <f t="shared" si="7"/>
        <v>1090.7230000000002</v>
      </c>
      <c r="T100" s="21"/>
      <c r="U100" s="21" t="e">
        <f>#REF!/1000</f>
        <v>#REF!</v>
      </c>
    </row>
    <row r="101" spans="1:21">
      <c r="A101" s="34">
        <v>12</v>
      </c>
      <c r="B101" s="117" t="s">
        <v>15</v>
      </c>
      <c r="C101" s="37">
        <v>37944</v>
      </c>
      <c r="D101" s="111">
        <v>2003</v>
      </c>
      <c r="E101" s="76">
        <v>23.1</v>
      </c>
      <c r="F101" s="32">
        <v>593</v>
      </c>
      <c r="G101" s="21">
        <v>0.39600000000000002</v>
      </c>
      <c r="H101" s="112">
        <v>113.9</v>
      </c>
      <c r="I101" s="76">
        <v>9.64</v>
      </c>
      <c r="J101" s="76">
        <v>7.71</v>
      </c>
      <c r="K101" s="112">
        <v>144.9</v>
      </c>
      <c r="L101" s="18">
        <f>+'TSS Summary'!I13</f>
        <v>8.9156626506024317</v>
      </c>
      <c r="M101" s="82">
        <v>3.5999999999999997E-2</v>
      </c>
      <c r="N101" s="87">
        <v>1.67</v>
      </c>
      <c r="O101" s="88"/>
      <c r="P101" s="87">
        <v>1.67</v>
      </c>
      <c r="Q101" s="88">
        <v>1.3004140000000002</v>
      </c>
      <c r="R101" s="81">
        <f t="shared" si="5"/>
        <v>2.9704139999999999</v>
      </c>
      <c r="S101" s="81">
        <f t="shared" si="7"/>
        <v>2970.4139999999998</v>
      </c>
      <c r="T101" s="92">
        <v>1.3819999999999999</v>
      </c>
      <c r="U101" s="21" t="e">
        <f>#REF!/1000</f>
        <v>#REF!</v>
      </c>
    </row>
    <row r="102" spans="1:21">
      <c r="A102" s="34">
        <v>13</v>
      </c>
      <c r="B102" s="117" t="s">
        <v>16</v>
      </c>
      <c r="C102" s="37">
        <v>37944</v>
      </c>
      <c r="D102" s="111">
        <v>2003</v>
      </c>
      <c r="E102" s="76">
        <v>19.91</v>
      </c>
      <c r="F102" s="32">
        <v>324</v>
      </c>
      <c r="G102" s="21">
        <v>0.23300000000000001</v>
      </c>
      <c r="H102" s="112">
        <v>63.4</v>
      </c>
      <c r="I102" s="76">
        <v>5.78</v>
      </c>
      <c r="J102" s="76">
        <v>7.47</v>
      </c>
      <c r="K102" s="112">
        <v>-6.4</v>
      </c>
      <c r="L102" s="18">
        <f>+'TSS Summary'!I14</f>
        <v>1.9379844961240327</v>
      </c>
      <c r="M102" s="21">
        <v>4.2999999999999997E-2</v>
      </c>
      <c r="N102" s="87">
        <v>0.09</v>
      </c>
      <c r="O102" s="88"/>
      <c r="P102" s="87">
        <v>0.09</v>
      </c>
      <c r="Q102" s="88">
        <v>1.0306949999999999</v>
      </c>
      <c r="R102" s="81">
        <f t="shared" si="5"/>
        <v>1.120695</v>
      </c>
      <c r="S102" s="81">
        <f t="shared" si="7"/>
        <v>1120.6949999999999</v>
      </c>
      <c r="T102" s="21">
        <v>1.0129999999999999</v>
      </c>
      <c r="U102" s="21" t="e">
        <f>#REF!/1000</f>
        <v>#REF!</v>
      </c>
    </row>
    <row r="103" spans="1:21">
      <c r="A103" s="34">
        <v>14</v>
      </c>
      <c r="B103" s="117" t="s">
        <v>17</v>
      </c>
      <c r="C103" s="37">
        <v>37944</v>
      </c>
      <c r="D103" s="111">
        <v>2003</v>
      </c>
      <c r="E103" s="76">
        <v>19.399999999999999</v>
      </c>
      <c r="F103" s="32">
        <v>116</v>
      </c>
      <c r="G103" s="21">
        <v>8.5000000000000006E-2</v>
      </c>
      <c r="H103" s="112">
        <v>80.599999999999994</v>
      </c>
      <c r="I103" s="76">
        <v>7.41</v>
      </c>
      <c r="J103" s="76">
        <v>7.57</v>
      </c>
      <c r="K103" s="112">
        <v>94</v>
      </c>
      <c r="L103" s="18">
        <f>+'TSS Summary'!I15</f>
        <v>26.000000000000043</v>
      </c>
      <c r="M103" s="21">
        <v>0.33100000000000002</v>
      </c>
      <c r="N103" s="87">
        <v>1.86</v>
      </c>
      <c r="O103" s="88"/>
      <c r="P103" s="87">
        <v>1.86</v>
      </c>
      <c r="Q103" s="88">
        <v>2.815426</v>
      </c>
      <c r="R103" s="81">
        <f t="shared" si="5"/>
        <v>4.6754259999999999</v>
      </c>
      <c r="S103" s="81">
        <f t="shared" si="7"/>
        <v>4675.4259999999995</v>
      </c>
      <c r="T103" s="21">
        <v>1.399</v>
      </c>
      <c r="U103" s="21" t="e">
        <f>#REF!/1000</f>
        <v>#REF!</v>
      </c>
    </row>
    <row r="104" spans="1:21" s="20" customFormat="1">
      <c r="A104" s="35">
        <v>15</v>
      </c>
      <c r="B104" s="75" t="s">
        <v>18</v>
      </c>
      <c r="C104" s="39">
        <v>37944</v>
      </c>
      <c r="D104" s="111">
        <v>2003</v>
      </c>
      <c r="E104" s="81">
        <v>19.97</v>
      </c>
      <c r="F104" s="40">
        <v>109</v>
      </c>
      <c r="G104" s="82">
        <v>7.9000000000000001E-2</v>
      </c>
      <c r="H104" s="113">
        <v>53.6</v>
      </c>
      <c r="I104" s="81">
        <v>4.87</v>
      </c>
      <c r="J104" s="81">
        <v>6.66</v>
      </c>
      <c r="K104" s="113">
        <v>139.9</v>
      </c>
      <c r="L104" s="26">
        <f>+'TSS Summary'!I16</f>
        <v>8.2820512820512739</v>
      </c>
      <c r="M104" s="82">
        <v>0.29399999999999998</v>
      </c>
      <c r="N104" s="89">
        <v>1.07</v>
      </c>
      <c r="O104" s="90"/>
      <c r="P104" s="89">
        <v>1.07</v>
      </c>
      <c r="Q104" s="90">
        <v>2.5417999999999998</v>
      </c>
      <c r="R104" s="81">
        <f t="shared" si="5"/>
        <v>3.6117999999999997</v>
      </c>
      <c r="S104" s="81">
        <f t="shared" si="7"/>
        <v>3611.7999999999997</v>
      </c>
      <c r="T104" s="82">
        <v>1.4650000000000001</v>
      </c>
      <c r="U104" s="82" t="e">
        <f>#REF!/1000</f>
        <v>#REF!</v>
      </c>
    </row>
    <row r="105" spans="1:21">
      <c r="A105" s="34">
        <v>1</v>
      </c>
      <c r="B105" s="117" t="s">
        <v>3</v>
      </c>
      <c r="C105" s="37">
        <v>37963</v>
      </c>
      <c r="D105" s="111">
        <v>2003</v>
      </c>
      <c r="E105" s="76">
        <v>13.58</v>
      </c>
      <c r="F105" s="32">
        <v>348</v>
      </c>
      <c r="G105" s="21">
        <v>0.28899999999999998</v>
      </c>
      <c r="H105" s="112">
        <v>99.5</v>
      </c>
      <c r="I105" s="76">
        <v>10.32</v>
      </c>
      <c r="J105" s="76">
        <v>7.88</v>
      </c>
      <c r="K105" s="32"/>
      <c r="L105" s="22">
        <f>+'TSS Summary'!J2</f>
        <v>1.7027027027026802</v>
      </c>
      <c r="M105" s="21"/>
      <c r="N105" s="87">
        <v>0.26</v>
      </c>
      <c r="O105" s="88"/>
      <c r="P105" s="87">
        <v>0.26</v>
      </c>
      <c r="Q105" s="88">
        <v>0.54230900000000004</v>
      </c>
      <c r="R105" s="81">
        <f t="shared" si="5"/>
        <v>0.80230900000000005</v>
      </c>
      <c r="S105" s="81">
        <f t="shared" si="7"/>
        <v>802.30900000000008</v>
      </c>
      <c r="T105" s="21"/>
      <c r="U105" s="21" t="e">
        <f>#REF!/1000</f>
        <v>#REF!</v>
      </c>
    </row>
    <row r="106" spans="1:21">
      <c r="A106" s="34">
        <v>2</v>
      </c>
      <c r="B106" s="117" t="s">
        <v>4</v>
      </c>
      <c r="C106" s="37">
        <v>37963</v>
      </c>
      <c r="D106" s="111">
        <v>2003</v>
      </c>
      <c r="E106" s="76">
        <v>13.99</v>
      </c>
      <c r="F106" s="32">
        <v>305</v>
      </c>
      <c r="G106" s="21">
        <v>0.251</v>
      </c>
      <c r="H106" s="112">
        <v>92</v>
      </c>
      <c r="I106" s="76">
        <v>9.48</v>
      </c>
      <c r="J106" s="76">
        <v>7.82</v>
      </c>
      <c r="K106" s="114"/>
      <c r="L106" s="18">
        <f>+'TSS Summary'!J3</f>
        <v>2.4537037037036842</v>
      </c>
      <c r="M106" s="21"/>
      <c r="N106" s="87">
        <v>0.39</v>
      </c>
      <c r="O106" s="88"/>
      <c r="P106" s="87">
        <v>0.39</v>
      </c>
      <c r="Q106" s="88">
        <v>0.29733399999999999</v>
      </c>
      <c r="R106" s="81">
        <f t="shared" si="5"/>
        <v>0.687334</v>
      </c>
      <c r="S106" s="81">
        <f t="shared" si="7"/>
        <v>687.33399999999995</v>
      </c>
      <c r="T106" s="21"/>
      <c r="U106" s="21" t="e">
        <f>#REF!/1000</f>
        <v>#REF!</v>
      </c>
    </row>
    <row r="107" spans="1:21">
      <c r="A107" s="34">
        <v>3</v>
      </c>
      <c r="B107" s="117" t="s">
        <v>10</v>
      </c>
      <c r="C107" s="37">
        <v>37963</v>
      </c>
      <c r="D107" s="111">
        <v>2003</v>
      </c>
      <c r="E107" s="76">
        <v>16.760000000000002</v>
      </c>
      <c r="F107" s="32">
        <v>263</v>
      </c>
      <c r="G107" s="21">
        <v>0.20300000000000001</v>
      </c>
      <c r="H107" s="112">
        <v>90.9</v>
      </c>
      <c r="I107" s="76">
        <v>8.81</v>
      </c>
      <c r="J107" s="76">
        <v>7.79</v>
      </c>
      <c r="K107" s="32"/>
      <c r="L107" s="18">
        <f>+'TSS Summary'!J4</f>
        <v>2.3573200992555989</v>
      </c>
      <c r="M107" s="21"/>
      <c r="N107" s="87">
        <v>0.09</v>
      </c>
      <c r="O107" s="88"/>
      <c r="P107" s="87">
        <v>0.09</v>
      </c>
      <c r="Q107" s="88">
        <v>1.241449</v>
      </c>
      <c r="R107" s="81">
        <f t="shared" si="5"/>
        <v>1.3314490000000001</v>
      </c>
      <c r="S107" s="81">
        <f t="shared" si="7"/>
        <v>1331.4490000000001</v>
      </c>
      <c r="T107" s="21"/>
      <c r="U107" s="21" t="e">
        <f>#REF!/1000</f>
        <v>#REF!</v>
      </c>
    </row>
    <row r="108" spans="1:21">
      <c r="A108" s="34" t="s">
        <v>5</v>
      </c>
      <c r="B108" s="117" t="s">
        <v>11</v>
      </c>
      <c r="C108" s="37">
        <v>37963</v>
      </c>
      <c r="D108" s="111">
        <v>2003</v>
      </c>
      <c r="E108" s="76">
        <v>16.37</v>
      </c>
      <c r="F108" s="32">
        <v>296</v>
      </c>
      <c r="G108" s="21">
        <v>0.23</v>
      </c>
      <c r="H108" s="112">
        <v>79.5</v>
      </c>
      <c r="I108" s="76">
        <v>7.74</v>
      </c>
      <c r="J108" s="76">
        <v>7.79</v>
      </c>
      <c r="K108" s="32"/>
      <c r="L108" s="18"/>
      <c r="M108" s="21"/>
      <c r="N108" s="32"/>
      <c r="O108" s="21"/>
      <c r="P108" s="32"/>
      <c r="Q108" s="21"/>
      <c r="R108" s="81"/>
      <c r="S108" s="81"/>
      <c r="T108" s="21"/>
      <c r="U108" s="21"/>
    </row>
    <row r="109" spans="1:21">
      <c r="A109" s="34" t="s">
        <v>12</v>
      </c>
      <c r="B109" s="117" t="s">
        <v>13</v>
      </c>
      <c r="C109" s="37">
        <v>37963</v>
      </c>
      <c r="D109" s="111">
        <v>2003</v>
      </c>
      <c r="E109" s="76">
        <v>16.52</v>
      </c>
      <c r="F109" s="32">
        <v>272</v>
      </c>
      <c r="G109" s="21">
        <v>0.21099999999999999</v>
      </c>
      <c r="H109" s="112">
        <v>81.599999999999994</v>
      </c>
      <c r="I109" s="76">
        <v>7.91</v>
      </c>
      <c r="J109" s="76">
        <v>7.78</v>
      </c>
      <c r="K109" s="32"/>
      <c r="L109" s="18"/>
      <c r="M109" s="21"/>
      <c r="N109" s="32"/>
      <c r="O109" s="21"/>
      <c r="P109" s="32"/>
      <c r="Q109" s="21"/>
      <c r="R109" s="81"/>
      <c r="S109" s="81"/>
      <c r="T109" s="21"/>
      <c r="U109" s="21"/>
    </row>
    <row r="110" spans="1:21">
      <c r="A110" s="34">
        <v>4</v>
      </c>
      <c r="B110" s="117" t="s">
        <v>8</v>
      </c>
      <c r="C110" s="37">
        <v>37963</v>
      </c>
      <c r="D110" s="111">
        <v>2003</v>
      </c>
      <c r="E110" s="76">
        <v>13.03</v>
      </c>
      <c r="F110" s="32">
        <v>307</v>
      </c>
      <c r="G110" s="21">
        <v>0.25900000000000001</v>
      </c>
      <c r="H110" s="112">
        <v>17.5</v>
      </c>
      <c r="I110" s="76">
        <v>1.86</v>
      </c>
      <c r="J110" s="76">
        <v>7.15</v>
      </c>
      <c r="K110" s="32"/>
      <c r="L110" s="18">
        <f>+'TSS Summary'!J5</f>
        <v>0.63636363636364202</v>
      </c>
      <c r="M110" s="21"/>
      <c r="N110" s="87">
        <v>0.28000000000000003</v>
      </c>
      <c r="O110" s="88"/>
      <c r="P110" s="87">
        <v>0.28000000000000003</v>
      </c>
      <c r="Q110" s="88">
        <v>0.69753799999999999</v>
      </c>
      <c r="R110" s="81">
        <f t="shared" si="5"/>
        <v>0.97753800000000002</v>
      </c>
      <c r="S110" s="81">
        <f t="shared" ref="S110:S115" si="8">R110*1000</f>
        <v>977.53800000000001</v>
      </c>
      <c r="T110" s="21"/>
      <c r="U110" s="21" t="e">
        <f>#REF!/1000</f>
        <v>#REF!</v>
      </c>
    </row>
    <row r="111" spans="1:21">
      <c r="A111" s="34">
        <v>5</v>
      </c>
      <c r="B111" s="117" t="s">
        <v>6</v>
      </c>
      <c r="C111" s="37">
        <v>37963</v>
      </c>
      <c r="D111" s="111">
        <v>2003</v>
      </c>
      <c r="E111" s="76">
        <v>15.25</v>
      </c>
      <c r="F111" s="32">
        <v>436</v>
      </c>
      <c r="G111" s="21">
        <v>0.34799999999999998</v>
      </c>
      <c r="H111" s="112">
        <v>81.3</v>
      </c>
      <c r="I111" s="76">
        <v>8.1199999999999992</v>
      </c>
      <c r="J111" s="76">
        <v>7.61</v>
      </c>
      <c r="K111" s="32"/>
      <c r="L111" s="18">
        <f>+'TSS Summary'!J6</f>
        <v>0.55928411633109665</v>
      </c>
      <c r="M111" s="21"/>
      <c r="N111" s="87">
        <v>9.5</v>
      </c>
      <c r="O111" s="88"/>
      <c r="P111" s="87">
        <v>9.5</v>
      </c>
      <c r="Q111" s="88">
        <v>0.51311899999999999</v>
      </c>
      <c r="R111" s="81">
        <f t="shared" si="5"/>
        <v>10.013119</v>
      </c>
      <c r="S111" s="81">
        <f t="shared" si="8"/>
        <v>10013.118999999999</v>
      </c>
      <c r="T111" s="21"/>
      <c r="U111" s="21" t="e">
        <f>#REF!/1000</f>
        <v>#REF!</v>
      </c>
    </row>
    <row r="112" spans="1:21">
      <c r="A112" s="34">
        <v>6</v>
      </c>
      <c r="B112" s="117" t="s">
        <v>21</v>
      </c>
      <c r="C112" s="37">
        <v>37963</v>
      </c>
      <c r="D112" s="111">
        <v>2003</v>
      </c>
      <c r="E112" s="76">
        <v>15.61</v>
      </c>
      <c r="F112" s="32">
        <v>327</v>
      </c>
      <c r="G112" s="21">
        <v>0.25900000000000001</v>
      </c>
      <c r="H112" s="112">
        <v>102.4</v>
      </c>
      <c r="I112" s="76">
        <v>10.14</v>
      </c>
      <c r="J112" s="76">
        <v>8.69</v>
      </c>
      <c r="K112" s="32"/>
      <c r="L112" s="18">
        <f>+'TSS Summary'!J7</f>
        <v>0.35971223021582099</v>
      </c>
      <c r="M112" s="21"/>
      <c r="N112" s="87">
        <v>11.43</v>
      </c>
      <c r="O112" s="88"/>
      <c r="P112" s="87">
        <v>11.43</v>
      </c>
      <c r="Q112" s="88">
        <v>0.40951300000000002</v>
      </c>
      <c r="R112" s="81">
        <f t="shared" si="5"/>
        <v>11.839513</v>
      </c>
      <c r="S112" s="81">
        <f t="shared" si="8"/>
        <v>11839.513000000001</v>
      </c>
      <c r="T112" s="21"/>
      <c r="U112" s="21" t="e">
        <f>#REF!/1000</f>
        <v>#REF!</v>
      </c>
    </row>
    <row r="113" spans="1:21">
      <c r="A113" s="34">
        <v>7</v>
      </c>
      <c r="B113" s="117" t="s">
        <v>22</v>
      </c>
      <c r="C113" s="37">
        <v>37963</v>
      </c>
      <c r="D113" s="111">
        <v>2003</v>
      </c>
      <c r="E113" s="76">
        <v>12.34</v>
      </c>
      <c r="F113" s="32">
        <v>317</v>
      </c>
      <c r="G113" s="21">
        <v>0.27200000000000002</v>
      </c>
      <c r="H113" s="112">
        <v>69.8</v>
      </c>
      <c r="I113" s="76">
        <v>7.46</v>
      </c>
      <c r="J113" s="76">
        <v>7.68</v>
      </c>
      <c r="K113" s="32"/>
      <c r="L113" s="18">
        <f>+'TSS Summary'!J8</f>
        <v>6.1839080459770059</v>
      </c>
      <c r="M113" s="21"/>
      <c r="N113" s="87">
        <v>10.44</v>
      </c>
      <c r="O113" s="88"/>
      <c r="P113" s="87">
        <v>10.44</v>
      </c>
      <c r="Q113" s="88">
        <v>0.43307099999999998</v>
      </c>
      <c r="R113" s="81">
        <f t="shared" si="5"/>
        <v>10.873070999999999</v>
      </c>
      <c r="S113" s="81">
        <f t="shared" si="8"/>
        <v>10873.071</v>
      </c>
      <c r="T113" s="21"/>
      <c r="U113" s="21" t="e">
        <f>#REF!/1000</f>
        <v>#REF!</v>
      </c>
    </row>
    <row r="114" spans="1:21">
      <c r="A114" s="34">
        <v>8</v>
      </c>
      <c r="B114" s="117" t="s">
        <v>7</v>
      </c>
      <c r="C114" s="37">
        <v>37963</v>
      </c>
      <c r="D114" s="111">
        <v>2003</v>
      </c>
      <c r="E114" s="76">
        <v>16.04</v>
      </c>
      <c r="F114" s="32">
        <v>277</v>
      </c>
      <c r="G114" s="21">
        <v>0.217</v>
      </c>
      <c r="H114" s="112">
        <v>130.6</v>
      </c>
      <c r="I114" s="76">
        <v>12.86</v>
      </c>
      <c r="J114" s="76">
        <v>8.58</v>
      </c>
      <c r="K114" s="32"/>
      <c r="L114" s="18">
        <f>+'TSS Summary'!J9</f>
        <v>3.0995475113122399</v>
      </c>
      <c r="M114" s="21"/>
      <c r="N114" s="87">
        <v>0.03</v>
      </c>
      <c r="O114" s="88"/>
      <c r="P114" s="87">
        <v>0.03</v>
      </c>
      <c r="Q114" s="88">
        <v>0.68217300000000014</v>
      </c>
      <c r="R114" s="81">
        <f t="shared" si="5"/>
        <v>0.71217300000000017</v>
      </c>
      <c r="S114" s="81">
        <f t="shared" si="8"/>
        <v>712.17300000000012</v>
      </c>
      <c r="T114" s="21"/>
      <c r="U114" s="21" t="e">
        <f>#REF!/1000</f>
        <v>#REF!</v>
      </c>
    </row>
    <row r="115" spans="1:21">
      <c r="A115" s="34">
        <v>9</v>
      </c>
      <c r="B115" s="117" t="s">
        <v>9</v>
      </c>
      <c r="C115" s="37">
        <v>37963</v>
      </c>
      <c r="D115" s="111">
        <v>2003</v>
      </c>
      <c r="E115" s="76">
        <v>12.04</v>
      </c>
      <c r="F115" s="32">
        <v>237</v>
      </c>
      <c r="G115" s="21">
        <v>0.20399999999999999</v>
      </c>
      <c r="H115" s="112">
        <v>17.5</v>
      </c>
      <c r="I115" s="76">
        <v>1.86</v>
      </c>
      <c r="J115" s="76">
        <v>7.34</v>
      </c>
      <c r="K115" s="32"/>
      <c r="L115" s="18">
        <f>+'TSS Summary'!J10</f>
        <v>25.54112554112552</v>
      </c>
      <c r="M115" s="21"/>
      <c r="N115" s="87">
        <v>0.01</v>
      </c>
      <c r="O115" s="88"/>
      <c r="P115" s="87">
        <v>0.01</v>
      </c>
      <c r="Q115" s="88">
        <v>1.389486</v>
      </c>
      <c r="R115" s="81">
        <f t="shared" si="5"/>
        <v>1.399486</v>
      </c>
      <c r="S115" s="81">
        <f t="shared" si="8"/>
        <v>1399.4860000000001</v>
      </c>
      <c r="T115" s="21"/>
      <c r="U115" s="21" t="e">
        <f>#REF!/1000</f>
        <v>#REF!</v>
      </c>
    </row>
    <row r="116" spans="1:21">
      <c r="A116" s="34">
        <v>10</v>
      </c>
      <c r="B116" s="117" t="s">
        <v>23</v>
      </c>
      <c r="C116" s="37">
        <v>37963</v>
      </c>
      <c r="D116" s="111">
        <v>2003</v>
      </c>
      <c r="E116" s="32"/>
      <c r="F116" s="32"/>
      <c r="G116" s="21"/>
      <c r="H116" s="112"/>
      <c r="I116" s="76"/>
      <c r="J116" s="76"/>
      <c r="K116" s="32"/>
      <c r="L116" s="18"/>
      <c r="M116" s="21"/>
      <c r="N116" s="32"/>
      <c r="O116" s="21"/>
      <c r="P116" s="32"/>
      <c r="Q116" s="21"/>
      <c r="R116" s="81"/>
      <c r="S116" s="81"/>
      <c r="T116" s="21"/>
      <c r="U116" s="21"/>
    </row>
    <row r="117" spans="1:21">
      <c r="A117" s="34">
        <v>11</v>
      </c>
      <c r="B117" s="117" t="s">
        <v>14</v>
      </c>
      <c r="C117" s="37">
        <v>37963</v>
      </c>
      <c r="D117" s="111">
        <v>2003</v>
      </c>
      <c r="E117" s="32"/>
      <c r="F117" s="32"/>
      <c r="G117" s="21"/>
      <c r="H117" s="112"/>
      <c r="I117" s="76"/>
      <c r="J117" s="76"/>
      <c r="K117" s="32"/>
      <c r="L117" s="18"/>
      <c r="M117" s="21"/>
      <c r="N117" s="32"/>
      <c r="O117" s="21"/>
      <c r="P117" s="32"/>
      <c r="Q117" s="21"/>
      <c r="R117" s="81"/>
      <c r="S117" s="81"/>
      <c r="T117" s="21"/>
      <c r="U117" s="21"/>
    </row>
    <row r="118" spans="1:21">
      <c r="A118" s="34">
        <v>12</v>
      </c>
      <c r="B118" s="117" t="s">
        <v>15</v>
      </c>
      <c r="C118" s="37">
        <v>37963</v>
      </c>
      <c r="D118" s="111">
        <v>2003</v>
      </c>
      <c r="E118" s="76">
        <v>20.75</v>
      </c>
      <c r="F118" s="32">
        <v>603</v>
      </c>
      <c r="G118" s="21">
        <v>0.42599999999999999</v>
      </c>
      <c r="H118" s="112">
        <v>100.8</v>
      </c>
      <c r="I118" s="76">
        <v>9.0500000000000007</v>
      </c>
      <c r="J118" s="76">
        <v>7.32</v>
      </c>
      <c r="K118" s="32"/>
      <c r="L118" s="18">
        <f>+'TSS Summary'!J13</f>
        <v>3.5135135135135154</v>
      </c>
      <c r="M118" s="21">
        <v>2.4E-2</v>
      </c>
      <c r="N118" s="87">
        <v>1.99</v>
      </c>
      <c r="O118" s="88"/>
      <c r="P118" s="87">
        <v>1.99</v>
      </c>
      <c r="Q118" s="88">
        <v>1.259771</v>
      </c>
      <c r="R118" s="81">
        <f t="shared" si="5"/>
        <v>3.249771</v>
      </c>
      <c r="S118" s="81">
        <f>R118*1000</f>
        <v>3249.7710000000002</v>
      </c>
      <c r="T118" s="21">
        <v>0.27900000000000003</v>
      </c>
      <c r="U118" s="21" t="e">
        <f>#REF!/1000</f>
        <v>#REF!</v>
      </c>
    </row>
    <row r="119" spans="1:21">
      <c r="A119" s="34">
        <v>13</v>
      </c>
      <c r="B119" s="117" t="s">
        <v>16</v>
      </c>
      <c r="C119" s="37">
        <v>37963</v>
      </c>
      <c r="D119" s="111">
        <v>2003</v>
      </c>
      <c r="E119" s="76">
        <v>15.41</v>
      </c>
      <c r="F119" s="32">
        <v>296</v>
      </c>
      <c r="G119" s="21">
        <v>0.23599999999999999</v>
      </c>
      <c r="H119" s="112">
        <v>68.599999999999994</v>
      </c>
      <c r="I119" s="76">
        <v>6.84</v>
      </c>
      <c r="J119" s="76">
        <v>7.22</v>
      </c>
      <c r="K119" s="32"/>
      <c r="L119" s="18">
        <f>+'TSS Summary'!J14</f>
        <v>1.7520215633422747</v>
      </c>
      <c r="M119" s="21">
        <v>5.3999999999999999E-2</v>
      </c>
      <c r="N119" s="87">
        <v>0.08</v>
      </c>
      <c r="O119" s="88"/>
      <c r="P119" s="87">
        <v>0.08</v>
      </c>
      <c r="Q119" s="88">
        <v>1.284176</v>
      </c>
      <c r="R119" s="81">
        <f t="shared" si="5"/>
        <v>1.3641760000000001</v>
      </c>
      <c r="S119" s="81">
        <f>R119*1000</f>
        <v>1364.1760000000002</v>
      </c>
      <c r="T119" s="21">
        <v>1.446</v>
      </c>
      <c r="U119" s="21" t="e">
        <f>#REF!/1000</f>
        <v>#REF!</v>
      </c>
    </row>
    <row r="120" spans="1:21">
      <c r="A120" s="34">
        <v>14</v>
      </c>
      <c r="B120" s="117" t="s">
        <v>17</v>
      </c>
      <c r="C120" s="37">
        <v>37963</v>
      </c>
      <c r="D120" s="111">
        <v>2003</v>
      </c>
      <c r="E120" s="32"/>
      <c r="F120" s="32"/>
      <c r="G120" s="32"/>
      <c r="H120" s="32"/>
      <c r="I120" s="76"/>
      <c r="J120" s="32"/>
      <c r="K120" s="32"/>
      <c r="L120" s="18"/>
      <c r="M120" s="21"/>
      <c r="N120" s="32"/>
      <c r="O120" s="21"/>
      <c r="P120" s="32"/>
      <c r="Q120" s="21"/>
      <c r="R120" s="81"/>
      <c r="S120" s="81"/>
      <c r="T120" s="21"/>
      <c r="U120" s="21"/>
    </row>
    <row r="121" spans="1:21" s="20" customFormat="1">
      <c r="A121" s="35">
        <v>15</v>
      </c>
      <c r="B121" s="75" t="s">
        <v>18</v>
      </c>
      <c r="C121" s="39">
        <v>37963</v>
      </c>
      <c r="D121" s="111">
        <v>2003</v>
      </c>
      <c r="E121" s="40"/>
      <c r="F121" s="40"/>
      <c r="G121" s="40"/>
      <c r="H121" s="40"/>
      <c r="I121" s="40"/>
      <c r="J121" s="40"/>
      <c r="K121" s="40"/>
      <c r="L121" s="26"/>
      <c r="M121" s="82"/>
      <c r="N121" s="80"/>
      <c r="O121" s="78"/>
      <c r="P121" s="80"/>
      <c r="Q121" s="82"/>
      <c r="R121" s="81"/>
      <c r="S121" s="81"/>
      <c r="T121" s="78"/>
      <c r="U121" s="82"/>
    </row>
    <row r="122" spans="1:21">
      <c r="A122" s="34">
        <v>1</v>
      </c>
      <c r="B122" s="117" t="s">
        <v>3</v>
      </c>
      <c r="C122" s="37">
        <v>38012</v>
      </c>
      <c r="D122" s="115">
        <v>2004</v>
      </c>
      <c r="E122" s="76">
        <v>18.05</v>
      </c>
      <c r="F122" s="25">
        <v>379</v>
      </c>
      <c r="G122" s="76">
        <v>0.28399999999999997</v>
      </c>
      <c r="H122" s="76">
        <v>79</v>
      </c>
      <c r="I122" s="76">
        <v>7.46</v>
      </c>
      <c r="J122" s="76">
        <v>7.69</v>
      </c>
      <c r="K122" s="76">
        <v>61.9</v>
      </c>
      <c r="L122" s="22"/>
      <c r="M122" s="88"/>
      <c r="N122" s="87">
        <v>0.28999999999999998</v>
      </c>
      <c r="O122" s="88"/>
      <c r="P122" s="87">
        <v>0.28999999999999998</v>
      </c>
      <c r="Q122" s="88">
        <v>0.64959</v>
      </c>
      <c r="R122" s="81">
        <f t="shared" si="5"/>
        <v>0.93958999999999993</v>
      </c>
      <c r="S122" s="81">
        <f>R122*1000</f>
        <v>939.58999999999992</v>
      </c>
      <c r="T122" s="21"/>
      <c r="U122" s="21" t="e">
        <f>#REF!/1000</f>
        <v>#REF!</v>
      </c>
    </row>
    <row r="123" spans="1:21">
      <c r="A123" s="34">
        <v>2</v>
      </c>
      <c r="B123" s="117" t="s">
        <v>4</v>
      </c>
      <c r="C123" s="37">
        <v>38012</v>
      </c>
      <c r="D123" s="115">
        <v>2004</v>
      </c>
      <c r="E123" s="76">
        <v>19.809999999999999</v>
      </c>
      <c r="F123" s="25">
        <v>6</v>
      </c>
      <c r="G123" s="76">
        <v>5.0000000000000001E-3</v>
      </c>
      <c r="H123" s="76">
        <v>76</v>
      </c>
      <c r="I123" s="76">
        <v>6.93</v>
      </c>
      <c r="J123" s="76">
        <v>7.75</v>
      </c>
      <c r="K123" s="76">
        <v>69.400000000000006</v>
      </c>
      <c r="L123" s="18"/>
      <c r="M123" s="21"/>
      <c r="N123" s="87">
        <v>0.45</v>
      </c>
      <c r="O123" s="88"/>
      <c r="P123" s="87">
        <v>0.45</v>
      </c>
      <c r="Q123" s="88">
        <v>0.43801499999999999</v>
      </c>
      <c r="R123" s="81">
        <f t="shared" si="5"/>
        <v>0.888015</v>
      </c>
      <c r="S123" s="81">
        <f>R123*1000</f>
        <v>888.01499999999999</v>
      </c>
      <c r="T123" s="21"/>
      <c r="U123" s="21" t="e">
        <f>#REF!/1000</f>
        <v>#REF!</v>
      </c>
    </row>
    <row r="124" spans="1:21">
      <c r="A124" s="34">
        <v>3</v>
      </c>
      <c r="B124" s="117" t="s">
        <v>10</v>
      </c>
      <c r="C124" s="37">
        <v>38012</v>
      </c>
      <c r="D124" s="115">
        <v>2004</v>
      </c>
      <c r="E124" s="76">
        <v>21.13</v>
      </c>
      <c r="F124" s="25">
        <v>351</v>
      </c>
      <c r="G124" s="76">
        <v>0.246</v>
      </c>
      <c r="H124" s="76">
        <v>88.3</v>
      </c>
      <c r="I124" s="76">
        <v>7.82</v>
      </c>
      <c r="J124" s="76">
        <v>7.72</v>
      </c>
      <c r="K124" s="76">
        <v>69.599999999999994</v>
      </c>
      <c r="L124" s="18"/>
      <c r="M124" s="21"/>
      <c r="N124" s="87">
        <v>0.2</v>
      </c>
      <c r="O124" s="88"/>
      <c r="P124" s="87">
        <v>0.2</v>
      </c>
      <c r="Q124" s="88">
        <v>0.42562699999999998</v>
      </c>
      <c r="R124" s="81">
        <f t="shared" si="5"/>
        <v>0.62562699999999993</v>
      </c>
      <c r="S124" s="81">
        <f>R124*1000</f>
        <v>625.62699999999995</v>
      </c>
      <c r="T124" s="21"/>
      <c r="U124" s="21" t="e">
        <f>#REF!/1000</f>
        <v>#REF!</v>
      </c>
    </row>
    <row r="125" spans="1:21">
      <c r="A125" s="34" t="s">
        <v>5</v>
      </c>
      <c r="B125" s="117" t="s">
        <v>11</v>
      </c>
      <c r="C125" s="37">
        <v>38012</v>
      </c>
      <c r="D125" s="115">
        <v>2004</v>
      </c>
      <c r="E125" s="76">
        <v>21</v>
      </c>
      <c r="F125" s="25">
        <v>351</v>
      </c>
      <c r="G125" s="76">
        <v>0.247</v>
      </c>
      <c r="H125" s="76">
        <v>78</v>
      </c>
      <c r="I125" s="76">
        <v>7.2</v>
      </c>
      <c r="J125" s="76">
        <v>7.69</v>
      </c>
      <c r="K125" s="76">
        <v>69.900000000000006</v>
      </c>
      <c r="L125" s="18"/>
      <c r="M125" s="21"/>
      <c r="N125" s="32"/>
      <c r="O125" s="21"/>
      <c r="P125" s="32"/>
      <c r="Q125" s="21"/>
      <c r="R125" s="81"/>
      <c r="S125" s="81"/>
      <c r="T125" s="21"/>
      <c r="U125" s="21"/>
    </row>
    <row r="126" spans="1:21">
      <c r="A126" s="34" t="s">
        <v>12</v>
      </c>
      <c r="B126" s="117" t="s">
        <v>13</v>
      </c>
      <c r="C126" s="37">
        <v>38012</v>
      </c>
      <c r="D126" s="115">
        <v>2004</v>
      </c>
      <c r="E126" s="76">
        <v>20.92</v>
      </c>
      <c r="F126" s="25">
        <v>349</v>
      </c>
      <c r="G126" s="76">
        <v>0.246</v>
      </c>
      <c r="H126" s="76">
        <v>83.9</v>
      </c>
      <c r="I126" s="76">
        <v>7.51</v>
      </c>
      <c r="J126" s="76">
        <v>7.68</v>
      </c>
      <c r="K126" s="76">
        <v>7.41</v>
      </c>
      <c r="L126" s="18"/>
      <c r="M126" s="21"/>
      <c r="N126" s="32"/>
      <c r="O126" s="21"/>
      <c r="P126" s="32"/>
      <c r="Q126" s="21"/>
      <c r="R126" s="81"/>
      <c r="S126" s="81"/>
      <c r="T126" s="21"/>
      <c r="U126" s="21"/>
    </row>
    <row r="127" spans="1:21">
      <c r="A127" s="34">
        <v>4</v>
      </c>
      <c r="B127" s="117" t="s">
        <v>8</v>
      </c>
      <c r="C127" s="37">
        <v>38012</v>
      </c>
      <c r="D127" s="115">
        <v>2004</v>
      </c>
      <c r="E127" s="76">
        <v>14.13</v>
      </c>
      <c r="F127" s="25">
        <v>314</v>
      </c>
      <c r="G127" s="76">
        <v>0.25800000000000001</v>
      </c>
      <c r="H127" s="76">
        <v>26.4</v>
      </c>
      <c r="I127" s="76">
        <v>2.69</v>
      </c>
      <c r="J127" s="76">
        <v>7.03</v>
      </c>
      <c r="K127" s="76">
        <v>54.5</v>
      </c>
      <c r="L127" s="18"/>
      <c r="M127" s="21"/>
      <c r="N127" s="87">
        <v>0.06</v>
      </c>
      <c r="O127" s="88"/>
      <c r="P127" s="87">
        <v>0.06</v>
      </c>
      <c r="Q127" s="88">
        <v>0.49913999999999992</v>
      </c>
      <c r="R127" s="81">
        <f t="shared" si="5"/>
        <v>0.55913999999999997</v>
      </c>
      <c r="S127" s="81">
        <f t="shared" ref="S127:S132" si="9">R127*1000</f>
        <v>559.14</v>
      </c>
      <c r="T127" s="21"/>
      <c r="U127" s="21" t="e">
        <f>#REF!/1000</f>
        <v>#REF!</v>
      </c>
    </row>
    <row r="128" spans="1:21">
      <c r="A128" s="34">
        <v>5</v>
      </c>
      <c r="B128" s="117" t="s">
        <v>6</v>
      </c>
      <c r="C128" s="37">
        <v>38012</v>
      </c>
      <c r="D128" s="115">
        <v>2004</v>
      </c>
      <c r="E128" s="76">
        <v>17.7</v>
      </c>
      <c r="F128" s="25">
        <v>451</v>
      </c>
      <c r="G128" s="76">
        <v>0.34100000000000003</v>
      </c>
      <c r="H128" s="76">
        <v>75.7</v>
      </c>
      <c r="I128" s="76">
        <v>7.19</v>
      </c>
      <c r="J128" s="76">
        <v>7.48</v>
      </c>
      <c r="K128" s="76">
        <v>61</v>
      </c>
      <c r="L128" s="18">
        <f>+'TSS Summary'!K6</f>
        <v>2.3543123543123152</v>
      </c>
      <c r="M128" s="21"/>
      <c r="N128" s="87">
        <v>8.4700000000000006</v>
      </c>
      <c r="O128" s="88"/>
      <c r="P128" s="87">
        <v>8.4700000000000006</v>
      </c>
      <c r="Q128" s="88">
        <v>1.1532180000000001</v>
      </c>
      <c r="R128" s="81">
        <f t="shared" si="5"/>
        <v>9.6232180000000014</v>
      </c>
      <c r="S128" s="81">
        <f t="shared" si="9"/>
        <v>9623.2180000000008</v>
      </c>
      <c r="T128" s="21"/>
      <c r="U128" s="21" t="e">
        <f>#REF!/1000</f>
        <v>#REF!</v>
      </c>
    </row>
    <row r="129" spans="1:21">
      <c r="A129" s="34">
        <v>6</v>
      </c>
      <c r="B129" s="117" t="s">
        <v>21</v>
      </c>
      <c r="C129" s="37">
        <v>38012</v>
      </c>
      <c r="D129" s="115">
        <v>2004</v>
      </c>
      <c r="E129" s="76">
        <v>19.75</v>
      </c>
      <c r="F129" s="25">
        <v>369</v>
      </c>
      <c r="G129" s="76">
        <v>0.26700000000000002</v>
      </c>
      <c r="H129" s="76">
        <v>85.3</v>
      </c>
      <c r="I129" s="76">
        <v>7.77</v>
      </c>
      <c r="J129" s="76">
        <v>7.89</v>
      </c>
      <c r="K129" s="76">
        <v>47.2</v>
      </c>
      <c r="L129" s="18"/>
      <c r="M129" s="21"/>
      <c r="N129" s="87">
        <v>11.5</v>
      </c>
      <c r="O129" s="88"/>
      <c r="P129" s="87">
        <v>11.5</v>
      </c>
      <c r="Q129" s="88">
        <v>1.02695</v>
      </c>
      <c r="R129" s="81">
        <f t="shared" si="5"/>
        <v>12.526949999999999</v>
      </c>
      <c r="S129" s="81">
        <f t="shared" si="9"/>
        <v>12526.949999999999</v>
      </c>
      <c r="T129" s="21"/>
      <c r="U129" s="21" t="e">
        <f>#REF!/1000</f>
        <v>#REF!</v>
      </c>
    </row>
    <row r="130" spans="1:21">
      <c r="A130" s="34">
        <v>7</v>
      </c>
      <c r="B130" s="117" t="s">
        <v>22</v>
      </c>
      <c r="C130" s="37">
        <v>38012</v>
      </c>
      <c r="D130" s="115">
        <v>2004</v>
      </c>
      <c r="E130" s="76">
        <v>16.579999999999998</v>
      </c>
      <c r="F130" s="25">
        <v>351</v>
      </c>
      <c r="G130" s="76">
        <v>0.27200000000000002</v>
      </c>
      <c r="H130" s="76">
        <v>52.9</v>
      </c>
      <c r="I130" s="76">
        <v>5.13</v>
      </c>
      <c r="J130" s="76">
        <v>7.19</v>
      </c>
      <c r="K130" s="76">
        <v>88.1</v>
      </c>
      <c r="L130" s="18">
        <f>+'TSS Summary'!K8</f>
        <v>3.9777777777777779</v>
      </c>
      <c r="M130" s="21"/>
      <c r="N130" s="87">
        <v>9.9</v>
      </c>
      <c r="O130" s="88"/>
      <c r="P130" s="87">
        <v>9.9</v>
      </c>
      <c r="Q130" s="88">
        <v>0.84726400000000002</v>
      </c>
      <c r="R130" s="81">
        <f t="shared" si="5"/>
        <v>10.747264000000001</v>
      </c>
      <c r="S130" s="81">
        <f t="shared" si="9"/>
        <v>10747.264000000001</v>
      </c>
      <c r="T130" s="21"/>
      <c r="U130" s="21" t="e">
        <f>#REF!/1000</f>
        <v>#REF!</v>
      </c>
    </row>
    <row r="131" spans="1:21">
      <c r="A131" s="34">
        <v>8</v>
      </c>
      <c r="B131" s="117" t="s">
        <v>7</v>
      </c>
      <c r="C131" s="37">
        <v>38012</v>
      </c>
      <c r="D131" s="115">
        <v>2004</v>
      </c>
      <c r="E131" s="76">
        <v>17.28</v>
      </c>
      <c r="F131" s="25">
        <v>322</v>
      </c>
      <c r="G131" s="76">
        <v>0.246</v>
      </c>
      <c r="H131" s="76">
        <v>140.1</v>
      </c>
      <c r="I131" s="76">
        <v>13.45</v>
      </c>
      <c r="J131" s="76">
        <v>8.81</v>
      </c>
      <c r="K131" s="76">
        <v>58.3</v>
      </c>
      <c r="L131" s="18">
        <f>+'TSS Summary'!K9</f>
        <v>5.6462585034013433</v>
      </c>
      <c r="M131" s="21"/>
      <c r="N131" s="87">
        <v>0.03</v>
      </c>
      <c r="O131" s="88"/>
      <c r="P131" s="87">
        <v>0.03</v>
      </c>
      <c r="Q131" s="88">
        <v>0.90176500000000004</v>
      </c>
      <c r="R131" s="81">
        <f t="shared" si="5"/>
        <v>0.93176500000000007</v>
      </c>
      <c r="S131" s="81">
        <f t="shared" si="9"/>
        <v>931.7650000000001</v>
      </c>
      <c r="T131" s="21"/>
      <c r="U131" s="21" t="e">
        <f>#REF!/1000</f>
        <v>#REF!</v>
      </c>
    </row>
    <row r="132" spans="1:21">
      <c r="A132" s="34">
        <v>9</v>
      </c>
      <c r="B132" s="117" t="s">
        <v>9</v>
      </c>
      <c r="C132" s="37">
        <v>38012</v>
      </c>
      <c r="D132" s="115">
        <v>2004</v>
      </c>
      <c r="E132" s="76">
        <v>17.2</v>
      </c>
      <c r="F132" s="25">
        <v>275</v>
      </c>
      <c r="G132" s="76">
        <v>0.21</v>
      </c>
      <c r="H132" s="76">
        <v>27.2</v>
      </c>
      <c r="I132" s="76">
        <v>2.61</v>
      </c>
      <c r="J132" s="76">
        <v>7.42</v>
      </c>
      <c r="K132" s="76">
        <v>-51.4</v>
      </c>
      <c r="L132" s="18">
        <f>+'TSS Summary'!K10</f>
        <v>11.614349775784731</v>
      </c>
      <c r="M132" s="21"/>
      <c r="N132" s="87">
        <v>0.02</v>
      </c>
      <c r="O132" s="88"/>
      <c r="P132" s="87">
        <v>0.02</v>
      </c>
      <c r="Q132" s="88">
        <v>0.67686500000000005</v>
      </c>
      <c r="R132" s="81">
        <f t="shared" si="5"/>
        <v>0.69686500000000007</v>
      </c>
      <c r="S132" s="81">
        <f t="shared" si="9"/>
        <v>696.86500000000012</v>
      </c>
      <c r="T132" s="21"/>
      <c r="U132" s="21" t="e">
        <f>#REF!/1000</f>
        <v>#REF!</v>
      </c>
    </row>
    <row r="133" spans="1:21">
      <c r="A133" s="34">
        <v>10</v>
      </c>
      <c r="B133" s="117" t="s">
        <v>23</v>
      </c>
      <c r="C133" s="37">
        <v>38012</v>
      </c>
      <c r="D133" s="115">
        <v>2004</v>
      </c>
      <c r="E133" s="32"/>
      <c r="F133" s="32"/>
      <c r="G133" s="32"/>
      <c r="H133" s="32"/>
      <c r="I133" s="32"/>
      <c r="J133" s="32"/>
      <c r="K133" s="32"/>
      <c r="L133" s="18"/>
      <c r="M133" s="21"/>
      <c r="N133" s="32"/>
      <c r="O133" s="21"/>
      <c r="P133" s="32"/>
      <c r="Q133" s="21"/>
      <c r="R133" s="81"/>
      <c r="S133" s="81"/>
      <c r="T133" s="21"/>
      <c r="U133" s="21"/>
    </row>
    <row r="134" spans="1:21">
      <c r="A134" s="34">
        <v>11</v>
      </c>
      <c r="B134" s="117" t="s">
        <v>14</v>
      </c>
      <c r="C134" s="37">
        <v>38012</v>
      </c>
      <c r="D134" s="115">
        <v>2004</v>
      </c>
      <c r="E134" s="32"/>
      <c r="F134" s="32"/>
      <c r="G134" s="32"/>
      <c r="H134" s="32"/>
      <c r="I134" s="32"/>
      <c r="J134" s="32"/>
      <c r="K134" s="32"/>
      <c r="L134" s="18"/>
      <c r="M134" s="21"/>
      <c r="N134" s="32"/>
      <c r="O134" s="21"/>
      <c r="P134" s="32"/>
      <c r="Q134" s="21"/>
      <c r="R134" s="81"/>
      <c r="S134" s="81"/>
      <c r="T134" s="21"/>
      <c r="U134" s="21"/>
    </row>
    <row r="135" spans="1:21">
      <c r="A135" s="34">
        <v>12</v>
      </c>
      <c r="B135" s="117" t="s">
        <v>15</v>
      </c>
      <c r="C135" s="37">
        <v>38012</v>
      </c>
      <c r="D135" s="115">
        <v>2004</v>
      </c>
      <c r="E135" s="32">
        <v>22.63</v>
      </c>
      <c r="F135" s="32">
        <v>646</v>
      </c>
      <c r="G135" s="32">
        <v>0.439</v>
      </c>
      <c r="H135" s="32">
        <v>155.69999999999999</v>
      </c>
      <c r="I135" s="32">
        <v>13.43</v>
      </c>
      <c r="J135" s="32">
        <v>7.98</v>
      </c>
      <c r="K135" s="32">
        <v>66.2</v>
      </c>
      <c r="L135" s="18">
        <f>+'TSS Summary'!K13</f>
        <v>9.2211055276382066</v>
      </c>
      <c r="M135" s="21">
        <v>7.1999999999999995E-2</v>
      </c>
      <c r="N135" s="87">
        <v>2.5299999999999998</v>
      </c>
      <c r="O135" s="88">
        <v>2.052</v>
      </c>
      <c r="P135" s="87">
        <v>2.5299999999999998</v>
      </c>
      <c r="Q135" s="88">
        <v>1.67113</v>
      </c>
      <c r="R135" s="81">
        <f t="shared" si="5"/>
        <v>4.20113</v>
      </c>
      <c r="S135" s="81">
        <f>R135*1000</f>
        <v>4201.13</v>
      </c>
      <c r="T135" s="21">
        <v>0.159</v>
      </c>
      <c r="U135" s="21" t="e">
        <f>#REF!/1000</f>
        <v>#REF!</v>
      </c>
    </row>
    <row r="136" spans="1:21">
      <c r="A136" s="34">
        <v>13</v>
      </c>
      <c r="B136" s="117" t="s">
        <v>16</v>
      </c>
      <c r="C136" s="37">
        <v>38012</v>
      </c>
      <c r="D136" s="115">
        <v>2004</v>
      </c>
      <c r="E136" s="32">
        <v>19.77</v>
      </c>
      <c r="F136" s="32">
        <v>323</v>
      </c>
      <c r="G136" s="32">
        <v>0.23300000000000001</v>
      </c>
      <c r="H136" s="32">
        <v>27.6</v>
      </c>
      <c r="I136" s="32">
        <v>2.52</v>
      </c>
      <c r="J136" s="32">
        <v>7.1</v>
      </c>
      <c r="K136" s="32">
        <v>-4.2</v>
      </c>
      <c r="L136" s="18">
        <f>+'TSS Summary'!K14</f>
        <v>13.344370860927127</v>
      </c>
      <c r="M136" s="21">
        <v>0.33300000000000002</v>
      </c>
      <c r="N136" s="87">
        <v>0.02</v>
      </c>
      <c r="O136" s="88">
        <v>1.4E-2</v>
      </c>
      <c r="P136" s="87">
        <v>0.02</v>
      </c>
      <c r="Q136" s="88">
        <v>0.67249400000000004</v>
      </c>
      <c r="R136" s="81">
        <f t="shared" si="5"/>
        <v>0.69249400000000005</v>
      </c>
      <c r="S136" s="81">
        <f>R136*1000</f>
        <v>692.49400000000003</v>
      </c>
      <c r="T136" s="21">
        <v>1.133</v>
      </c>
      <c r="U136" s="21" t="e">
        <f>#REF!/1000</f>
        <v>#REF!</v>
      </c>
    </row>
    <row r="137" spans="1:21">
      <c r="A137" s="34">
        <v>14</v>
      </c>
      <c r="B137" s="117" t="s">
        <v>17</v>
      </c>
      <c r="C137" s="37">
        <v>38012</v>
      </c>
      <c r="D137" s="115">
        <v>2004</v>
      </c>
      <c r="E137" s="32"/>
      <c r="F137" s="32"/>
      <c r="G137" s="32"/>
      <c r="H137" s="32"/>
      <c r="I137" s="32"/>
      <c r="J137" s="32"/>
      <c r="K137" s="32"/>
      <c r="L137" s="18"/>
      <c r="M137" s="21"/>
      <c r="N137" s="32"/>
      <c r="O137" s="21"/>
      <c r="P137" s="32"/>
      <c r="Q137" s="21"/>
      <c r="R137" s="81"/>
      <c r="S137" s="81"/>
      <c r="T137" s="21"/>
      <c r="U137" s="21"/>
    </row>
    <row r="138" spans="1:21" s="20" customFormat="1">
      <c r="A138" s="35">
        <v>15</v>
      </c>
      <c r="B138" s="75" t="s">
        <v>18</v>
      </c>
      <c r="C138" s="39">
        <v>38012</v>
      </c>
      <c r="D138" s="115">
        <v>2004</v>
      </c>
      <c r="E138" s="40"/>
      <c r="F138" s="40"/>
      <c r="G138" s="40"/>
      <c r="H138" s="40"/>
      <c r="I138" s="40"/>
      <c r="J138" s="80"/>
      <c r="K138" s="40"/>
      <c r="L138" s="26"/>
      <c r="M138" s="82"/>
      <c r="N138" s="40"/>
      <c r="O138" s="82"/>
      <c r="P138" s="40"/>
      <c r="Q138" s="82"/>
      <c r="R138" s="81"/>
      <c r="S138" s="81"/>
      <c r="T138" s="82"/>
      <c r="U138" s="21"/>
    </row>
    <row r="139" spans="1:21" s="20" customFormat="1">
      <c r="A139" s="35" t="s">
        <v>59</v>
      </c>
      <c r="B139" s="75"/>
      <c r="C139" s="39"/>
      <c r="D139" s="115">
        <v>2004</v>
      </c>
      <c r="E139" s="40"/>
      <c r="F139" s="40"/>
      <c r="G139" s="40"/>
      <c r="H139" s="40"/>
      <c r="I139" s="40"/>
      <c r="J139" s="80"/>
      <c r="K139" s="40"/>
      <c r="L139" s="26"/>
      <c r="M139" s="82"/>
      <c r="N139" s="40"/>
      <c r="O139" s="82"/>
      <c r="P139" s="40"/>
      <c r="Q139" s="82"/>
      <c r="R139" s="81"/>
      <c r="S139" s="81"/>
      <c r="T139" s="82"/>
      <c r="U139" s="82"/>
    </row>
    <row r="140" spans="1:21">
      <c r="A140" s="34">
        <v>1</v>
      </c>
      <c r="B140" s="117" t="s">
        <v>3</v>
      </c>
      <c r="C140" s="37">
        <v>38033</v>
      </c>
      <c r="D140" s="115">
        <v>2004</v>
      </c>
      <c r="E140" s="76">
        <v>14.78</v>
      </c>
      <c r="F140" s="25">
        <v>360</v>
      </c>
      <c r="G140" s="76">
        <v>0.29099999999999998</v>
      </c>
      <c r="H140" s="76">
        <v>96.1</v>
      </c>
      <c r="I140" s="76">
        <v>9.7200000000000006</v>
      </c>
      <c r="J140" s="76">
        <v>7.73</v>
      </c>
      <c r="K140" s="76">
        <v>66.2</v>
      </c>
      <c r="L140" s="22">
        <f>+'TSS Summary'!L2</f>
        <v>6.5127020785219152</v>
      </c>
      <c r="M140" s="21"/>
      <c r="N140" s="87">
        <v>0.75</v>
      </c>
      <c r="O140" s="88"/>
      <c r="P140" s="87">
        <v>0.75</v>
      </c>
      <c r="Q140" s="88">
        <v>0.55415599999999998</v>
      </c>
      <c r="R140" s="81">
        <f t="shared" ref="R140:R201" si="10">Q140+P140</f>
        <v>1.3041559999999999</v>
      </c>
      <c r="S140" s="81">
        <f>R140*1000</f>
        <v>1304.1559999999999</v>
      </c>
      <c r="T140" s="21"/>
      <c r="U140" s="21" t="e">
        <f>#REF!/1000</f>
        <v>#REF!</v>
      </c>
    </row>
    <row r="141" spans="1:21">
      <c r="A141" s="34">
        <v>2</v>
      </c>
      <c r="B141" s="117" t="s">
        <v>4</v>
      </c>
      <c r="C141" s="37">
        <v>38033</v>
      </c>
      <c r="D141" s="115">
        <v>2004</v>
      </c>
      <c r="E141" s="76">
        <v>15.45</v>
      </c>
      <c r="F141" s="25">
        <v>316</v>
      </c>
      <c r="G141" s="76">
        <v>0.251</v>
      </c>
      <c r="H141" s="76">
        <v>100.8</v>
      </c>
      <c r="I141" s="76">
        <v>10.050000000000001</v>
      </c>
      <c r="J141" s="76">
        <v>7.97</v>
      </c>
      <c r="K141" s="76">
        <v>60.9</v>
      </c>
      <c r="L141" s="18">
        <f>+'TSS Summary'!L3</f>
        <v>1.0874704491725817</v>
      </c>
      <c r="M141" s="21"/>
      <c r="N141" s="87">
        <v>0.47</v>
      </c>
      <c r="O141" s="88"/>
      <c r="P141" s="87">
        <v>0.47</v>
      </c>
      <c r="Q141" s="21"/>
      <c r="R141" s="81">
        <f t="shared" si="10"/>
        <v>0.47</v>
      </c>
      <c r="S141" s="81">
        <f>R141*1000</f>
        <v>470</v>
      </c>
      <c r="T141" s="21"/>
      <c r="U141" s="21" t="e">
        <f>#REF!/1000</f>
        <v>#REF!</v>
      </c>
    </row>
    <row r="142" spans="1:21">
      <c r="A142" s="34">
        <v>3</v>
      </c>
      <c r="B142" s="117" t="s">
        <v>10</v>
      </c>
      <c r="C142" s="37">
        <v>38033</v>
      </c>
      <c r="D142" s="115">
        <v>2004</v>
      </c>
      <c r="E142" s="76">
        <v>18.190000000000001</v>
      </c>
      <c r="F142" s="25">
        <v>339</v>
      </c>
      <c r="G142" s="76">
        <v>0.254</v>
      </c>
      <c r="H142" s="76">
        <v>91.5</v>
      </c>
      <c r="I142" s="76">
        <v>8.6199999999999992</v>
      </c>
      <c r="J142" s="76">
        <v>7.91</v>
      </c>
      <c r="K142" s="76">
        <v>82.7</v>
      </c>
      <c r="L142" s="18">
        <f>+'TSS Summary'!L4</f>
        <v>2.0697674418604697</v>
      </c>
      <c r="M142" s="21"/>
      <c r="N142" s="87">
        <v>0.3</v>
      </c>
      <c r="O142" s="88"/>
      <c r="P142" s="87">
        <v>0.3</v>
      </c>
      <c r="Q142" s="88">
        <v>3.1085999999999999E-2</v>
      </c>
      <c r="R142" s="81">
        <f t="shared" si="10"/>
        <v>0.33108599999999999</v>
      </c>
      <c r="S142" s="81">
        <f>R142*1000</f>
        <v>331.08600000000001</v>
      </c>
      <c r="T142" s="21"/>
      <c r="U142" s="21" t="e">
        <f>#REF!/1000</f>
        <v>#REF!</v>
      </c>
    </row>
    <row r="143" spans="1:21">
      <c r="A143" s="34" t="s">
        <v>5</v>
      </c>
      <c r="B143" s="117" t="s">
        <v>11</v>
      </c>
      <c r="C143" s="37">
        <v>38033</v>
      </c>
      <c r="D143" s="115">
        <v>2004</v>
      </c>
      <c r="E143" s="76">
        <v>18.66</v>
      </c>
      <c r="F143" s="25">
        <v>348</v>
      </c>
      <c r="G143" s="76">
        <v>0.25700000000000001</v>
      </c>
      <c r="H143" s="76">
        <v>78</v>
      </c>
      <c r="I143" s="76">
        <v>7.25</v>
      </c>
      <c r="J143" s="76">
        <v>7.82</v>
      </c>
      <c r="K143" s="76">
        <v>76.3</v>
      </c>
      <c r="L143" s="18"/>
      <c r="M143" s="21"/>
      <c r="N143" s="32"/>
      <c r="O143" s="21"/>
      <c r="P143" s="32"/>
      <c r="Q143" s="21"/>
      <c r="R143" s="81"/>
      <c r="S143" s="81"/>
      <c r="T143" s="21"/>
      <c r="U143" s="21"/>
    </row>
    <row r="144" spans="1:21">
      <c r="A144" s="34" t="s">
        <v>12</v>
      </c>
      <c r="B144" s="117" t="s">
        <v>13</v>
      </c>
      <c r="C144" s="37">
        <v>38033</v>
      </c>
      <c r="D144" s="115">
        <v>2004</v>
      </c>
      <c r="E144" s="76">
        <v>18.350000000000001</v>
      </c>
      <c r="F144" s="25">
        <v>410</v>
      </c>
      <c r="G144" s="76">
        <v>0.30499999999999999</v>
      </c>
      <c r="H144" s="76">
        <v>72.3</v>
      </c>
      <c r="I144" s="76">
        <v>6.78</v>
      </c>
      <c r="J144" s="76">
        <v>7.68</v>
      </c>
      <c r="K144" s="76">
        <v>76.8</v>
      </c>
      <c r="L144" s="18"/>
      <c r="M144" s="21"/>
      <c r="N144" s="32"/>
      <c r="O144" s="21"/>
      <c r="P144" s="32"/>
      <c r="Q144" s="21"/>
      <c r="R144" s="81"/>
      <c r="S144" s="81"/>
      <c r="T144" s="21"/>
      <c r="U144" s="21"/>
    </row>
    <row r="145" spans="1:21">
      <c r="A145" s="34">
        <v>4</v>
      </c>
      <c r="B145" s="117" t="s">
        <v>8</v>
      </c>
      <c r="C145" s="37">
        <v>38033</v>
      </c>
      <c r="D145" s="115">
        <v>2004</v>
      </c>
      <c r="E145" s="76">
        <v>16.260000000000002</v>
      </c>
      <c r="F145" s="25">
        <v>282</v>
      </c>
      <c r="G145" s="76">
        <v>0.22</v>
      </c>
      <c r="H145" s="76">
        <v>30</v>
      </c>
      <c r="I145" s="76">
        <v>2.85</v>
      </c>
      <c r="J145" s="76">
        <v>7.45</v>
      </c>
      <c r="K145" s="76">
        <v>84.4</v>
      </c>
      <c r="L145" s="18">
        <f>+'TSS Summary'!L5</f>
        <v>1.8372093023255469</v>
      </c>
      <c r="M145" s="21"/>
      <c r="N145" s="87">
        <v>0.28000000000000003</v>
      </c>
      <c r="O145" s="88"/>
      <c r="P145" s="87">
        <v>0.28000000000000003</v>
      </c>
      <c r="Q145" s="88">
        <v>0.67808599999999997</v>
      </c>
      <c r="R145" s="81">
        <f t="shared" si="10"/>
        <v>0.95808599999999999</v>
      </c>
      <c r="S145" s="81">
        <f t="shared" ref="S145:S154" si="11">R145*1000</f>
        <v>958.08600000000001</v>
      </c>
      <c r="T145" s="21"/>
      <c r="U145" s="21" t="e">
        <f>#REF!/1000</f>
        <v>#REF!</v>
      </c>
    </row>
    <row r="146" spans="1:21">
      <c r="A146" s="34">
        <v>5</v>
      </c>
      <c r="B146" s="117" t="s">
        <v>6</v>
      </c>
      <c r="C146" s="37">
        <v>38033</v>
      </c>
      <c r="D146" s="115">
        <v>2004</v>
      </c>
      <c r="E146" s="76">
        <v>18.149999999999999</v>
      </c>
      <c r="F146" s="25">
        <v>357</v>
      </c>
      <c r="G146" s="76">
        <v>0.26700000000000002</v>
      </c>
      <c r="H146" s="76">
        <v>86.5</v>
      </c>
      <c r="I146" s="76">
        <v>8.1300000000000008</v>
      </c>
      <c r="J146" s="76">
        <v>7.78</v>
      </c>
      <c r="K146" s="76">
        <v>90.3</v>
      </c>
      <c r="L146" s="18">
        <f>+'TSS Summary'!L6</f>
        <v>2.3678160919540301</v>
      </c>
      <c r="M146" s="21"/>
      <c r="N146" s="87">
        <v>1.91</v>
      </c>
      <c r="O146" s="88"/>
      <c r="P146" s="87">
        <v>1.91</v>
      </c>
      <c r="Q146" s="88">
        <v>0.68657999999999997</v>
      </c>
      <c r="R146" s="81">
        <f t="shared" si="10"/>
        <v>2.5965799999999999</v>
      </c>
      <c r="S146" s="81">
        <f t="shared" si="11"/>
        <v>2596.58</v>
      </c>
      <c r="T146" s="21"/>
      <c r="U146" s="21" t="e">
        <f>#REF!/1000</f>
        <v>#REF!</v>
      </c>
    </row>
    <row r="147" spans="1:21">
      <c r="A147" s="34">
        <v>6</v>
      </c>
      <c r="B147" s="117" t="s">
        <v>21</v>
      </c>
      <c r="C147" s="37">
        <v>38033</v>
      </c>
      <c r="D147" s="115">
        <v>2004</v>
      </c>
      <c r="E147" s="76">
        <v>16.03</v>
      </c>
      <c r="F147" s="25">
        <v>363</v>
      </c>
      <c r="G147" s="76">
        <v>0.28499999999999998</v>
      </c>
      <c r="H147" s="76">
        <v>96.7</v>
      </c>
      <c r="I147" s="76">
        <v>9.5</v>
      </c>
      <c r="J147" s="76">
        <v>7.89</v>
      </c>
      <c r="K147" s="76">
        <v>86.8</v>
      </c>
      <c r="L147" s="18">
        <f>+'TSS Summary'!L7</f>
        <v>1.3749999999999873</v>
      </c>
      <c r="M147" s="21"/>
      <c r="N147" s="87">
        <v>8.31</v>
      </c>
      <c r="O147" s="88"/>
      <c r="P147" s="87">
        <v>8.31</v>
      </c>
      <c r="Q147" s="88">
        <v>1.4683299999999999</v>
      </c>
      <c r="R147" s="81">
        <f t="shared" si="10"/>
        <v>9.7783300000000004</v>
      </c>
      <c r="S147" s="81">
        <f t="shared" si="11"/>
        <v>9778.33</v>
      </c>
      <c r="T147" s="21"/>
      <c r="U147" s="21" t="e">
        <f>#REF!/1000</f>
        <v>#REF!</v>
      </c>
    </row>
    <row r="148" spans="1:21">
      <c r="A148" s="34">
        <v>7</v>
      </c>
      <c r="B148" s="117" t="s">
        <v>22</v>
      </c>
      <c r="C148" s="37">
        <v>38033</v>
      </c>
      <c r="D148" s="115">
        <v>2004</v>
      </c>
      <c r="E148" s="76">
        <v>14.51</v>
      </c>
      <c r="F148" s="25">
        <v>356</v>
      </c>
      <c r="G148" s="76">
        <v>0.28999999999999998</v>
      </c>
      <c r="H148" s="76">
        <v>70.599999999999994</v>
      </c>
      <c r="I148" s="76">
        <v>7.16</v>
      </c>
      <c r="J148" s="76">
        <v>7.54</v>
      </c>
      <c r="K148" s="76">
        <v>99.5</v>
      </c>
      <c r="L148" s="18">
        <f>+'TSS Summary'!L8</f>
        <v>1.3409090909091073</v>
      </c>
      <c r="M148" s="21"/>
      <c r="N148" s="87">
        <v>6.48</v>
      </c>
      <c r="O148" s="88"/>
      <c r="P148" s="87">
        <v>6.48</v>
      </c>
      <c r="Q148" s="88">
        <v>1.3396219999999999</v>
      </c>
      <c r="R148" s="81">
        <f t="shared" si="10"/>
        <v>7.8196220000000007</v>
      </c>
      <c r="S148" s="81">
        <f t="shared" si="11"/>
        <v>7819.6220000000003</v>
      </c>
      <c r="T148" s="21"/>
      <c r="U148" s="21" t="e">
        <f>#REF!/1000</f>
        <v>#REF!</v>
      </c>
    </row>
    <row r="149" spans="1:21">
      <c r="A149" s="34">
        <v>8</v>
      </c>
      <c r="B149" s="117" t="s">
        <v>7</v>
      </c>
      <c r="C149" s="37">
        <v>38033</v>
      </c>
      <c r="D149" s="115">
        <v>2004</v>
      </c>
      <c r="E149" s="76">
        <v>16.190000000000001</v>
      </c>
      <c r="F149" s="25">
        <v>249</v>
      </c>
      <c r="G149" s="76">
        <v>0.19400000000000001</v>
      </c>
      <c r="H149" s="76">
        <v>113</v>
      </c>
      <c r="I149" s="76">
        <v>11.08</v>
      </c>
      <c r="J149" s="76">
        <v>7.86</v>
      </c>
      <c r="K149" s="76">
        <v>91.8</v>
      </c>
      <c r="L149" s="18">
        <f>+'TSS Summary'!L9</f>
        <v>2.8636363636363571</v>
      </c>
      <c r="M149" s="21"/>
      <c r="N149" s="87">
        <v>0.02</v>
      </c>
      <c r="O149" s="88"/>
      <c r="P149" s="87">
        <v>0.02</v>
      </c>
      <c r="Q149" s="88">
        <v>2.7289089999999998</v>
      </c>
      <c r="R149" s="81">
        <f t="shared" si="10"/>
        <v>2.7489089999999998</v>
      </c>
      <c r="S149" s="81">
        <f t="shared" si="11"/>
        <v>2748.9089999999997</v>
      </c>
      <c r="T149" s="21"/>
      <c r="U149" s="21" t="e">
        <f>#REF!/1000</f>
        <v>#REF!</v>
      </c>
    </row>
    <row r="150" spans="1:21">
      <c r="A150" s="34">
        <v>9</v>
      </c>
      <c r="B150" s="117" t="s">
        <v>9</v>
      </c>
      <c r="C150" s="37">
        <v>38033</v>
      </c>
      <c r="D150" s="115">
        <v>2004</v>
      </c>
      <c r="E150" s="76">
        <v>14.49</v>
      </c>
      <c r="F150" s="25">
        <v>238</v>
      </c>
      <c r="G150" s="76">
        <v>0.19400000000000001</v>
      </c>
      <c r="H150" s="76">
        <v>46.8</v>
      </c>
      <c r="I150" s="76">
        <v>4.7699999999999996</v>
      </c>
      <c r="J150" s="76">
        <v>7.5</v>
      </c>
      <c r="K150" s="76">
        <v>6</v>
      </c>
      <c r="L150" s="18">
        <f>+'TSS Summary'!L10</f>
        <v>1.6284403669724505</v>
      </c>
      <c r="M150" s="21"/>
      <c r="N150" s="87">
        <v>0.01</v>
      </c>
      <c r="O150" s="88"/>
      <c r="P150" s="87">
        <v>0.01</v>
      </c>
      <c r="Q150" s="88">
        <v>0.66875899999999999</v>
      </c>
      <c r="R150" s="81">
        <f t="shared" si="10"/>
        <v>0.678759</v>
      </c>
      <c r="S150" s="81">
        <f t="shared" si="11"/>
        <v>678.75900000000001</v>
      </c>
      <c r="T150" s="21"/>
      <c r="U150" s="21" t="e">
        <f>#REF!/1000</f>
        <v>#REF!</v>
      </c>
    </row>
    <row r="151" spans="1:21">
      <c r="A151" s="34">
        <v>10</v>
      </c>
      <c r="B151" s="117" t="s">
        <v>23</v>
      </c>
      <c r="C151" s="37">
        <v>38033</v>
      </c>
      <c r="D151" s="115">
        <v>2004</v>
      </c>
      <c r="E151" s="76">
        <v>15.87</v>
      </c>
      <c r="F151" s="25">
        <v>333</v>
      </c>
      <c r="G151" s="76">
        <v>0.26200000000000001</v>
      </c>
      <c r="H151" s="76">
        <v>40.799999999999997</v>
      </c>
      <c r="I151" s="76">
        <v>3.98</v>
      </c>
      <c r="J151" s="76">
        <v>7.3</v>
      </c>
      <c r="K151" s="76">
        <v>22.3</v>
      </c>
      <c r="L151" s="18">
        <f>+'TSS Summary'!L11</f>
        <v>2.7619047619047485</v>
      </c>
      <c r="M151" s="21"/>
      <c r="N151" s="87">
        <v>0.24</v>
      </c>
      <c r="O151" s="88"/>
      <c r="P151" s="87">
        <v>0.24</v>
      </c>
      <c r="Q151" s="88">
        <v>1.0425580000000001</v>
      </c>
      <c r="R151" s="81">
        <f t="shared" si="10"/>
        <v>1.2825580000000001</v>
      </c>
      <c r="S151" s="81">
        <f t="shared" si="11"/>
        <v>1282.558</v>
      </c>
      <c r="T151" s="21"/>
      <c r="U151" s="21" t="e">
        <f>#REF!/1000</f>
        <v>#REF!</v>
      </c>
    </row>
    <row r="152" spans="1:21">
      <c r="A152" s="34">
        <v>11</v>
      </c>
      <c r="B152" s="117" t="s">
        <v>14</v>
      </c>
      <c r="C152" s="37">
        <v>38033</v>
      </c>
      <c r="D152" s="115">
        <v>2004</v>
      </c>
      <c r="E152" s="76">
        <v>14.34</v>
      </c>
      <c r="F152" s="25">
        <v>161</v>
      </c>
      <c r="G152" s="76">
        <v>0.13200000000000001</v>
      </c>
      <c r="H152" s="76">
        <v>57.4</v>
      </c>
      <c r="I152" s="76">
        <v>5.86</v>
      </c>
      <c r="J152" s="76">
        <v>7.44</v>
      </c>
      <c r="K152" s="76">
        <v>62.6</v>
      </c>
      <c r="L152" s="18">
        <f>+'TSS Summary'!L12</f>
        <v>1.9596541786743518</v>
      </c>
      <c r="M152" s="21"/>
      <c r="N152" s="87">
        <v>0.1</v>
      </c>
      <c r="O152" s="88"/>
      <c r="P152" s="87">
        <v>0.1</v>
      </c>
      <c r="Q152" s="88">
        <v>0.86052099999999998</v>
      </c>
      <c r="R152" s="81">
        <f t="shared" si="10"/>
        <v>0.96052099999999996</v>
      </c>
      <c r="S152" s="81">
        <f t="shared" si="11"/>
        <v>960.52099999999996</v>
      </c>
      <c r="T152" s="21"/>
      <c r="U152" s="21" t="e">
        <f>#REF!/1000</f>
        <v>#REF!</v>
      </c>
    </row>
    <row r="153" spans="1:21">
      <c r="A153" s="34">
        <v>12</v>
      </c>
      <c r="B153" s="117" t="s">
        <v>15</v>
      </c>
      <c r="C153" s="37">
        <v>38033</v>
      </c>
      <c r="D153" s="115">
        <v>2004</v>
      </c>
      <c r="E153" s="32">
        <v>20.93</v>
      </c>
      <c r="F153" s="32">
        <v>472</v>
      </c>
      <c r="G153" s="32">
        <v>0.33200000000000002</v>
      </c>
      <c r="H153" s="32">
        <v>86.3</v>
      </c>
      <c r="I153" s="32">
        <v>7.64</v>
      </c>
      <c r="J153" s="32">
        <v>7.52</v>
      </c>
      <c r="K153" s="32">
        <v>160</v>
      </c>
      <c r="L153" s="18">
        <f>+'TSS Summary'!L13</f>
        <v>3.9429928741092515</v>
      </c>
      <c r="M153" s="21">
        <v>0.59</v>
      </c>
      <c r="N153" s="87">
        <v>1.1599999999999999</v>
      </c>
      <c r="O153" s="88"/>
      <c r="P153" s="87">
        <v>1.1599999999999999</v>
      </c>
      <c r="Q153" s="88">
        <v>0.84110600000000002</v>
      </c>
      <c r="R153" s="81">
        <f t="shared" si="10"/>
        <v>2.0011060000000001</v>
      </c>
      <c r="S153" s="81">
        <f t="shared" si="11"/>
        <v>2001.106</v>
      </c>
      <c r="T153" s="21"/>
      <c r="U153" s="21"/>
    </row>
    <row r="154" spans="1:21">
      <c r="A154" s="34">
        <v>13</v>
      </c>
      <c r="B154" s="117" t="s">
        <v>16</v>
      </c>
      <c r="C154" s="37">
        <v>38033</v>
      </c>
      <c r="D154" s="115">
        <v>2004</v>
      </c>
      <c r="E154" s="32">
        <v>15.6</v>
      </c>
      <c r="F154" s="32">
        <v>348</v>
      </c>
      <c r="G154" s="32">
        <v>0.27600000000000002</v>
      </c>
      <c r="H154" s="32">
        <v>72.3</v>
      </c>
      <c r="I154" s="32">
        <v>7.12</v>
      </c>
      <c r="J154" s="32">
        <v>7.7</v>
      </c>
      <c r="K154" s="32">
        <v>31</v>
      </c>
      <c r="L154" s="18">
        <f>+'TSS Summary'!L14</f>
        <v>4.2748091603053462</v>
      </c>
      <c r="M154" s="21">
        <v>0.18</v>
      </c>
      <c r="N154" s="87">
        <v>0.17</v>
      </c>
      <c r="O154" s="88"/>
      <c r="P154" s="87">
        <v>0.17</v>
      </c>
      <c r="Q154" s="88">
        <v>0.91279500000000002</v>
      </c>
      <c r="R154" s="81">
        <f t="shared" si="10"/>
        <v>1.082795</v>
      </c>
      <c r="S154" s="81">
        <f t="shared" si="11"/>
        <v>1082.7949999999998</v>
      </c>
      <c r="T154" s="21"/>
      <c r="U154" s="21"/>
    </row>
    <row r="155" spans="1:21">
      <c r="A155" s="34">
        <v>14</v>
      </c>
      <c r="B155" s="117" t="s">
        <v>17</v>
      </c>
      <c r="C155" s="37">
        <v>38033</v>
      </c>
      <c r="D155" s="115">
        <v>2004</v>
      </c>
      <c r="E155" s="32"/>
      <c r="F155" s="32"/>
      <c r="G155" s="32"/>
      <c r="H155" s="32"/>
      <c r="I155" s="32"/>
      <c r="J155" s="32"/>
      <c r="K155" s="32"/>
      <c r="L155" s="18"/>
      <c r="M155" s="21"/>
      <c r="N155" s="32"/>
      <c r="O155" s="21"/>
      <c r="P155" s="32"/>
      <c r="Q155" s="21"/>
      <c r="R155" s="81"/>
      <c r="S155" s="81"/>
      <c r="T155" s="21"/>
      <c r="U155" s="21"/>
    </row>
    <row r="156" spans="1:21" s="20" customFormat="1">
      <c r="A156" s="35">
        <v>15</v>
      </c>
      <c r="B156" s="75" t="s">
        <v>18</v>
      </c>
      <c r="C156" s="39">
        <v>38033</v>
      </c>
      <c r="D156" s="115">
        <v>2004</v>
      </c>
      <c r="E156" s="40">
        <v>14.21</v>
      </c>
      <c r="F156" s="40">
        <v>100</v>
      </c>
      <c r="G156" s="40">
        <v>8.2000000000000003E-2</v>
      </c>
      <c r="H156" s="40">
        <v>59.2</v>
      </c>
      <c r="I156" s="40">
        <v>6.05</v>
      </c>
      <c r="J156" s="40">
        <v>7.7</v>
      </c>
      <c r="K156" s="40">
        <v>94.3</v>
      </c>
      <c r="L156" s="26">
        <f>+'TSS Summary'!L16</f>
        <v>18.901098901098894</v>
      </c>
      <c r="M156" s="82">
        <v>0.26</v>
      </c>
      <c r="N156" s="89">
        <v>0.43</v>
      </c>
      <c r="O156" s="90"/>
      <c r="P156" s="89">
        <v>0.43</v>
      </c>
      <c r="Q156" s="90">
        <v>1.892673</v>
      </c>
      <c r="R156" s="81">
        <f t="shared" si="10"/>
        <v>2.322673</v>
      </c>
      <c r="S156" s="81">
        <f>R156*1000</f>
        <v>2322.6729999999998</v>
      </c>
      <c r="T156" s="82"/>
      <c r="U156" s="82"/>
    </row>
    <row r="157" spans="1:21" s="20" customFormat="1">
      <c r="A157" s="35" t="s">
        <v>61</v>
      </c>
      <c r="B157" s="117" t="s">
        <v>14</v>
      </c>
      <c r="C157" s="37">
        <v>38033</v>
      </c>
      <c r="D157" s="115">
        <v>2004</v>
      </c>
      <c r="E157" s="40"/>
      <c r="F157" s="40"/>
      <c r="G157" s="40"/>
      <c r="H157" s="40"/>
      <c r="I157" s="40"/>
      <c r="J157" s="40"/>
      <c r="K157" s="40"/>
      <c r="L157" s="26">
        <f>'TSS Summary'!L18</f>
        <v>1.6153846153845939</v>
      </c>
      <c r="M157" s="82"/>
      <c r="N157" s="87">
        <v>0.1</v>
      </c>
      <c r="O157" s="88"/>
      <c r="P157" s="87">
        <v>0.1</v>
      </c>
      <c r="Q157" s="88">
        <v>1.108738</v>
      </c>
      <c r="R157" s="81">
        <f t="shared" si="10"/>
        <v>1.2087380000000001</v>
      </c>
      <c r="S157" s="81"/>
      <c r="T157" s="82"/>
      <c r="U157" s="21" t="e">
        <f>#REF!/1000</f>
        <v>#REF!</v>
      </c>
    </row>
    <row r="158" spans="1:21" s="20" customFormat="1">
      <c r="A158" s="34" t="s">
        <v>62</v>
      </c>
      <c r="B158" s="117" t="s">
        <v>15</v>
      </c>
      <c r="C158" s="37">
        <v>38033</v>
      </c>
      <c r="D158" s="115">
        <v>2004</v>
      </c>
      <c r="E158" s="40"/>
      <c r="F158" s="40"/>
      <c r="G158" s="40"/>
      <c r="H158" s="40"/>
      <c r="I158" s="40"/>
      <c r="J158" s="40"/>
      <c r="K158" s="40"/>
      <c r="L158" s="26"/>
      <c r="M158" s="82"/>
      <c r="N158" s="87">
        <v>1.76</v>
      </c>
      <c r="O158" s="88"/>
      <c r="P158" s="87">
        <v>1.76</v>
      </c>
      <c r="Q158" s="88">
        <v>0.78375200000000012</v>
      </c>
      <c r="R158" s="81">
        <f t="shared" si="10"/>
        <v>2.543752</v>
      </c>
      <c r="S158" s="81"/>
      <c r="T158" s="82"/>
      <c r="U158" s="21" t="e">
        <f>#REF!/1000</f>
        <v>#REF!</v>
      </c>
    </row>
    <row r="159" spans="1:21" s="20" customFormat="1">
      <c r="A159" s="34" t="s">
        <v>63</v>
      </c>
      <c r="B159" s="117" t="s">
        <v>16</v>
      </c>
      <c r="C159" s="37">
        <v>38033</v>
      </c>
      <c r="D159" s="115">
        <v>2004</v>
      </c>
      <c r="E159" s="40"/>
      <c r="F159" s="40"/>
      <c r="G159" s="40"/>
      <c r="H159" s="40"/>
      <c r="I159" s="40"/>
      <c r="J159" s="40"/>
      <c r="K159" s="40"/>
      <c r="L159" s="26"/>
      <c r="M159" s="82"/>
      <c r="N159" s="87">
        <v>0.32</v>
      </c>
      <c r="O159" s="88"/>
      <c r="P159" s="87">
        <v>0.32</v>
      </c>
      <c r="Q159" s="88">
        <v>1.2430619999999999</v>
      </c>
      <c r="R159" s="81">
        <f t="shared" si="10"/>
        <v>1.563062</v>
      </c>
      <c r="S159" s="81"/>
      <c r="T159" s="82"/>
      <c r="U159" s="21" t="e">
        <f>#REF!/1000</f>
        <v>#REF!</v>
      </c>
    </row>
    <row r="160" spans="1:21" s="20" customFormat="1">
      <c r="A160" s="35" t="s">
        <v>64</v>
      </c>
      <c r="B160" s="75" t="s">
        <v>18</v>
      </c>
      <c r="C160" s="39">
        <v>38033</v>
      </c>
      <c r="D160" s="115">
        <v>2004</v>
      </c>
      <c r="E160" s="40"/>
      <c r="F160" s="40"/>
      <c r="G160" s="40"/>
      <c r="H160" s="40"/>
      <c r="I160" s="40"/>
      <c r="J160" s="40"/>
      <c r="K160" s="40"/>
      <c r="L160" s="26"/>
      <c r="M160" s="82"/>
      <c r="N160" s="87">
        <v>0.46</v>
      </c>
      <c r="O160" s="88"/>
      <c r="P160" s="87">
        <v>0.46</v>
      </c>
      <c r="Q160" s="88">
        <v>3.5441210000000001</v>
      </c>
      <c r="R160" s="81">
        <f t="shared" si="10"/>
        <v>4.0041210000000005</v>
      </c>
      <c r="S160" s="81"/>
      <c r="T160" s="82"/>
      <c r="U160" s="21" t="e">
        <f>#REF!/1000</f>
        <v>#REF!</v>
      </c>
    </row>
    <row r="161" spans="1:21" s="20" customFormat="1">
      <c r="A161" s="35" t="s">
        <v>59</v>
      </c>
      <c r="B161" s="75"/>
      <c r="C161" s="39">
        <v>38033</v>
      </c>
      <c r="D161" s="115">
        <v>2004</v>
      </c>
      <c r="E161" s="40"/>
      <c r="F161" s="40"/>
      <c r="G161" s="40"/>
      <c r="H161" s="40"/>
      <c r="I161" s="40"/>
      <c r="J161" s="40"/>
      <c r="K161" s="40"/>
      <c r="L161" s="26">
        <f>'TSS Summary'!L17</f>
        <v>2.1413276231284799E-2</v>
      </c>
      <c r="M161" s="82"/>
      <c r="N161" s="89">
        <v>7.0000000000000007E-2</v>
      </c>
      <c r="O161" s="90"/>
      <c r="P161" s="89">
        <v>7.0000000000000007E-2</v>
      </c>
      <c r="Q161" s="90">
        <v>0.36047400000000002</v>
      </c>
      <c r="R161" s="81">
        <f t="shared" si="10"/>
        <v>0.43047400000000002</v>
      </c>
      <c r="S161" s="81"/>
      <c r="T161" s="82"/>
      <c r="U161" s="82" t="e">
        <f>#REF!/1000</f>
        <v>#REF!</v>
      </c>
    </row>
    <row r="162" spans="1:21">
      <c r="A162" s="34">
        <v>1</v>
      </c>
      <c r="B162" s="117" t="s">
        <v>3</v>
      </c>
      <c r="C162" s="37">
        <v>38061</v>
      </c>
      <c r="D162" s="115">
        <v>2004</v>
      </c>
      <c r="E162" s="32">
        <v>29.3</v>
      </c>
      <c r="F162" s="32">
        <v>508</v>
      </c>
      <c r="G162" s="32">
        <v>0.30499999999999999</v>
      </c>
      <c r="H162" s="32">
        <v>71.599999999999994</v>
      </c>
      <c r="I162" s="32">
        <v>5.47</v>
      </c>
      <c r="J162" s="32">
        <v>7.8</v>
      </c>
      <c r="K162" s="32">
        <v>-33.9</v>
      </c>
      <c r="L162" s="22">
        <f>+'TSS Summary'!M2</f>
        <v>1.483870967741987</v>
      </c>
      <c r="M162" s="21">
        <v>0.47</v>
      </c>
      <c r="N162" s="87">
        <v>0.3</v>
      </c>
      <c r="O162" s="88"/>
      <c r="P162" s="87">
        <v>0.3</v>
      </c>
      <c r="Q162" s="88">
        <v>0.75173599999999996</v>
      </c>
      <c r="R162" s="81">
        <f t="shared" si="10"/>
        <v>1.051736</v>
      </c>
      <c r="S162" s="81">
        <f>R162*1000</f>
        <v>1051.7360000000001</v>
      </c>
      <c r="T162" s="21"/>
      <c r="U162" s="21" t="e">
        <f>#REF!/1000</f>
        <v>#REF!</v>
      </c>
    </row>
    <row r="163" spans="1:21">
      <c r="A163" s="34">
        <v>2</v>
      </c>
      <c r="B163" s="117" t="s">
        <v>4</v>
      </c>
      <c r="C163" s="37">
        <v>38061</v>
      </c>
      <c r="D163" s="115">
        <v>2004</v>
      </c>
      <c r="E163" s="32">
        <v>19.82</v>
      </c>
      <c r="F163" s="32">
        <v>367</v>
      </c>
      <c r="G163" s="32">
        <v>0.26500000000000001</v>
      </c>
      <c r="H163" s="32">
        <v>88.9</v>
      </c>
      <c r="I163" s="32">
        <v>8.1</v>
      </c>
      <c r="J163" s="32">
        <v>7.79</v>
      </c>
      <c r="K163" s="32">
        <v>-11.1</v>
      </c>
      <c r="L163" s="18">
        <f>+'TSS Summary'!M3</f>
        <v>1.4354066985646012</v>
      </c>
      <c r="M163" s="21">
        <v>0.11</v>
      </c>
      <c r="N163" s="87">
        <v>0.57999999999999996</v>
      </c>
      <c r="O163" s="88"/>
      <c r="P163" s="87">
        <v>0.57999999999999996</v>
      </c>
      <c r="Q163" s="88">
        <v>0.78565499999999999</v>
      </c>
      <c r="R163" s="81">
        <f t="shared" si="10"/>
        <v>1.3656549999999998</v>
      </c>
      <c r="S163" s="81">
        <f>R163*1000</f>
        <v>1365.6549999999997</v>
      </c>
      <c r="T163" s="21"/>
      <c r="U163" s="21" t="e">
        <f>#REF!/1000</f>
        <v>#REF!</v>
      </c>
    </row>
    <row r="164" spans="1:21">
      <c r="A164" s="34">
        <v>3</v>
      </c>
      <c r="B164" s="117" t="s">
        <v>10</v>
      </c>
      <c r="C164" s="37">
        <v>38061</v>
      </c>
      <c r="D164" s="115">
        <v>2004</v>
      </c>
      <c r="E164" s="32">
        <v>22.47</v>
      </c>
      <c r="F164" s="32">
        <v>372</v>
      </c>
      <c r="G164" s="32">
        <v>0.254</v>
      </c>
      <c r="H164" s="32">
        <v>0</v>
      </c>
      <c r="I164" s="32">
        <v>0</v>
      </c>
      <c r="J164" s="32">
        <v>7.71</v>
      </c>
      <c r="K164" s="32">
        <v>26.9</v>
      </c>
      <c r="L164" s="18">
        <f>+'TSS Summary'!M4</f>
        <v>1.8993135011441589</v>
      </c>
      <c r="M164" s="21">
        <v>0.18</v>
      </c>
      <c r="N164" s="87">
        <v>0.18</v>
      </c>
      <c r="O164" s="88"/>
      <c r="P164" s="87">
        <v>0.18</v>
      </c>
      <c r="Q164" s="88">
        <v>0.70488799999999996</v>
      </c>
      <c r="R164" s="81">
        <f t="shared" si="10"/>
        <v>0.8848879999999999</v>
      </c>
      <c r="S164" s="81">
        <f>R164*1000</f>
        <v>884.88799999999992</v>
      </c>
      <c r="T164" s="21"/>
      <c r="U164" s="21" t="e">
        <f>#REF!/1000</f>
        <v>#REF!</v>
      </c>
    </row>
    <row r="165" spans="1:21">
      <c r="A165" s="34" t="s">
        <v>5</v>
      </c>
      <c r="B165" s="117" t="s">
        <v>11</v>
      </c>
      <c r="C165" s="37">
        <v>38061</v>
      </c>
      <c r="D165" s="115">
        <v>2004</v>
      </c>
      <c r="E165" s="32">
        <v>22.08</v>
      </c>
      <c r="F165" s="32">
        <v>347</v>
      </c>
      <c r="G165" s="32">
        <v>0.25700000000000001</v>
      </c>
      <c r="H165" s="32">
        <v>74.3</v>
      </c>
      <c r="I165" s="32">
        <v>6.48</v>
      </c>
      <c r="J165" s="32">
        <v>7.68</v>
      </c>
      <c r="K165" s="32">
        <v>26.3</v>
      </c>
      <c r="L165" s="18"/>
      <c r="M165" s="21"/>
      <c r="N165" s="93"/>
      <c r="O165" s="94"/>
      <c r="P165" s="93"/>
      <c r="Q165" s="88"/>
      <c r="R165" s="81"/>
      <c r="S165" s="81"/>
      <c r="T165" s="21"/>
      <c r="U165" s="21"/>
    </row>
    <row r="166" spans="1:21">
      <c r="A166" s="34" t="s">
        <v>12</v>
      </c>
      <c r="B166" s="117" t="s">
        <v>13</v>
      </c>
      <c r="C166" s="37">
        <v>38061</v>
      </c>
      <c r="D166" s="115">
        <v>2004</v>
      </c>
      <c r="E166" s="32">
        <v>22.04</v>
      </c>
      <c r="F166" s="32">
        <v>371</v>
      </c>
      <c r="G166" s="32">
        <v>0.25600000000000001</v>
      </c>
      <c r="H166" s="32">
        <v>68.7</v>
      </c>
      <c r="I166" s="32">
        <v>5.99</v>
      </c>
      <c r="J166" s="32">
        <v>7.61</v>
      </c>
      <c r="K166" s="32">
        <v>39.299999999999997</v>
      </c>
      <c r="L166" s="18"/>
      <c r="M166" s="21"/>
      <c r="N166" s="32"/>
      <c r="O166" s="21"/>
      <c r="P166" s="32"/>
      <c r="Q166" s="21"/>
      <c r="R166" s="81"/>
      <c r="S166" s="81"/>
      <c r="T166" s="21"/>
      <c r="U166" s="21"/>
    </row>
    <row r="167" spans="1:21">
      <c r="A167" s="34">
        <v>4</v>
      </c>
      <c r="B167" s="117" t="s">
        <v>8</v>
      </c>
      <c r="C167" s="37">
        <v>38061</v>
      </c>
      <c r="D167" s="115">
        <v>2004</v>
      </c>
      <c r="E167" s="32">
        <v>18.18</v>
      </c>
      <c r="F167" s="32">
        <v>362</v>
      </c>
      <c r="G167" s="32">
        <v>0.27100000000000002</v>
      </c>
      <c r="H167" s="32">
        <v>11.4</v>
      </c>
      <c r="I167" s="32">
        <v>1.07</v>
      </c>
      <c r="J167" s="32">
        <v>7.02</v>
      </c>
      <c r="K167" s="32">
        <v>57.3</v>
      </c>
      <c r="L167" s="18">
        <f>+'TSS Summary'!M5</f>
        <v>6.0930232558139474</v>
      </c>
      <c r="M167" s="21">
        <v>0.12</v>
      </c>
      <c r="N167" s="87">
        <v>0.09</v>
      </c>
      <c r="O167" s="88"/>
      <c r="P167" s="87">
        <v>0.09</v>
      </c>
      <c r="Q167" s="88">
        <v>0.83129099999999989</v>
      </c>
      <c r="R167" s="81">
        <f t="shared" si="10"/>
        <v>0.92129099999999986</v>
      </c>
      <c r="S167" s="81">
        <f t="shared" ref="S167:S176" si="12">R167*1000</f>
        <v>921.29099999999983</v>
      </c>
      <c r="T167" s="21"/>
      <c r="U167" s="21" t="e">
        <f>#REF!/1000</f>
        <v>#REF!</v>
      </c>
    </row>
    <row r="168" spans="1:21">
      <c r="A168" s="34">
        <v>5</v>
      </c>
      <c r="B168" s="117" t="s">
        <v>6</v>
      </c>
      <c r="C168" s="37">
        <v>38061</v>
      </c>
      <c r="D168" s="115">
        <v>2004</v>
      </c>
      <c r="E168" s="32">
        <v>21.57</v>
      </c>
      <c r="F168" s="32">
        <v>450</v>
      </c>
      <c r="G168" s="32">
        <v>0.313</v>
      </c>
      <c r="H168" s="32">
        <v>69.7</v>
      </c>
      <c r="I168" s="32">
        <v>6.17</v>
      </c>
      <c r="J168" s="32">
        <v>7.59</v>
      </c>
      <c r="K168" s="32">
        <v>44.9</v>
      </c>
      <c r="L168" s="18">
        <f>+'TSS Summary'!M6</f>
        <v>3.2152588555858701</v>
      </c>
      <c r="M168" s="21">
        <v>0.18</v>
      </c>
      <c r="N168" s="87">
        <v>1.46</v>
      </c>
      <c r="O168" s="88"/>
      <c r="P168" s="87">
        <v>1.46</v>
      </c>
      <c r="Q168" s="88">
        <v>1.0557970000000001</v>
      </c>
      <c r="R168" s="81">
        <f t="shared" si="10"/>
        <v>2.5157970000000001</v>
      </c>
      <c r="S168" s="81">
        <f t="shared" si="12"/>
        <v>2515.797</v>
      </c>
      <c r="T168" s="21"/>
      <c r="U168" s="21" t="e">
        <f>#REF!/1000</f>
        <v>#REF!</v>
      </c>
    </row>
    <row r="169" spans="1:21">
      <c r="A169" s="34">
        <v>6</v>
      </c>
      <c r="B169" s="117" t="s">
        <v>21</v>
      </c>
      <c r="C169" s="37">
        <v>38061</v>
      </c>
      <c r="D169" s="115">
        <v>2004</v>
      </c>
      <c r="E169" s="32">
        <v>20.54</v>
      </c>
      <c r="F169" s="32">
        <v>357</v>
      </c>
      <c r="G169" s="32">
        <v>0.253</v>
      </c>
      <c r="H169" s="32">
        <v>84.9</v>
      </c>
      <c r="I169" s="32">
        <v>7.64</v>
      </c>
      <c r="J169" s="32">
        <v>7.95</v>
      </c>
      <c r="K169" s="32">
        <v>35.299999999999997</v>
      </c>
      <c r="L169" s="18">
        <f>+'TSS Summary'!M7</f>
        <v>4.0572792362768668</v>
      </c>
      <c r="M169" s="21">
        <v>0.11</v>
      </c>
      <c r="N169" s="87">
        <v>8.7200000000000006</v>
      </c>
      <c r="O169" s="88"/>
      <c r="P169" s="87">
        <v>8.7200000000000006</v>
      </c>
      <c r="Q169" s="88">
        <v>0.674902</v>
      </c>
      <c r="R169" s="81">
        <f t="shared" si="10"/>
        <v>9.3949020000000001</v>
      </c>
      <c r="S169" s="81">
        <f t="shared" si="12"/>
        <v>9394.902</v>
      </c>
      <c r="T169" s="21"/>
      <c r="U169" s="21" t="e">
        <f>#REF!/1000</f>
        <v>#REF!</v>
      </c>
    </row>
    <row r="170" spans="1:21">
      <c r="A170" s="34">
        <v>7</v>
      </c>
      <c r="B170" s="117" t="s">
        <v>22</v>
      </c>
      <c r="C170" s="37">
        <v>38061</v>
      </c>
      <c r="D170" s="115">
        <v>2004</v>
      </c>
      <c r="E170" s="32">
        <v>18.8</v>
      </c>
      <c r="F170" s="32">
        <v>352</v>
      </c>
      <c r="G170" s="32">
        <v>0.26</v>
      </c>
      <c r="H170" s="32">
        <v>54.6</v>
      </c>
      <c r="I170" s="32">
        <v>5.07</v>
      </c>
      <c r="J170" s="32">
        <v>7.29</v>
      </c>
      <c r="K170" s="32">
        <v>56.4</v>
      </c>
      <c r="L170" s="18">
        <f>+'TSS Summary'!M8</f>
        <v>6.3470319634702985</v>
      </c>
      <c r="M170" s="21">
        <v>0.1</v>
      </c>
      <c r="N170" s="87">
        <v>6.16</v>
      </c>
      <c r="O170" s="88"/>
      <c r="P170" s="87">
        <v>6.16</v>
      </c>
      <c r="Q170" s="88">
        <v>0.56501199999999996</v>
      </c>
      <c r="R170" s="81">
        <f t="shared" si="10"/>
        <v>6.7250120000000004</v>
      </c>
      <c r="S170" s="81">
        <f t="shared" si="12"/>
        <v>6725.0120000000006</v>
      </c>
      <c r="T170" s="21"/>
      <c r="U170" s="21" t="e">
        <f>#REF!/1000</f>
        <v>#REF!</v>
      </c>
    </row>
    <row r="171" spans="1:21">
      <c r="A171" s="34">
        <v>8</v>
      </c>
      <c r="B171" s="117" t="s">
        <v>7</v>
      </c>
      <c r="C171" s="37">
        <v>38061</v>
      </c>
      <c r="D171" s="115">
        <v>2004</v>
      </c>
      <c r="E171" s="32">
        <v>22.3</v>
      </c>
      <c r="F171" s="32">
        <v>264</v>
      </c>
      <c r="G171" s="32">
        <v>0.18099999999999999</v>
      </c>
      <c r="H171" s="32">
        <v>130.5</v>
      </c>
      <c r="I171" s="32">
        <v>11.32</v>
      </c>
      <c r="J171" s="32">
        <v>8.85</v>
      </c>
      <c r="K171" s="32">
        <v>8.8000000000000007</v>
      </c>
      <c r="L171" s="18">
        <f>+'TSS Summary'!M9</f>
        <v>3.7214611872145951</v>
      </c>
      <c r="M171" s="21">
        <v>0.09</v>
      </c>
      <c r="N171" s="87">
        <v>0.01</v>
      </c>
      <c r="O171" s="88"/>
      <c r="P171" s="87">
        <v>0.01</v>
      </c>
      <c r="Q171" s="88">
        <v>0.81619600000000003</v>
      </c>
      <c r="R171" s="81">
        <f t="shared" si="10"/>
        <v>0.82619600000000004</v>
      </c>
      <c r="S171" s="81">
        <f t="shared" si="12"/>
        <v>826.19600000000003</v>
      </c>
      <c r="T171" s="21"/>
      <c r="U171" s="21" t="e">
        <f>#REF!/1000</f>
        <v>#REF!</v>
      </c>
    </row>
    <row r="172" spans="1:21">
      <c r="A172" s="34">
        <v>9</v>
      </c>
      <c r="B172" s="117" t="s">
        <v>9</v>
      </c>
      <c r="C172" s="37">
        <v>38061</v>
      </c>
      <c r="D172" s="115">
        <v>2004</v>
      </c>
      <c r="E172" s="32">
        <v>19.420000000000002</v>
      </c>
      <c r="F172" s="32">
        <v>259</v>
      </c>
      <c r="G172" s="32">
        <v>0.189</v>
      </c>
      <c r="H172" s="32">
        <v>29.7</v>
      </c>
      <c r="I172" s="32">
        <v>2.76</v>
      </c>
      <c r="J172" s="32">
        <v>7.79</v>
      </c>
      <c r="K172" s="32">
        <v>-48.2</v>
      </c>
      <c r="L172" s="18">
        <f>+'TSS Summary'!M10</f>
        <v>2.5740318906606063</v>
      </c>
      <c r="M172" s="21">
        <v>0.1</v>
      </c>
      <c r="N172" s="87">
        <v>0.01</v>
      </c>
      <c r="O172" s="88"/>
      <c r="P172" s="87">
        <v>0.01</v>
      </c>
      <c r="Q172" s="88">
        <v>0.67584</v>
      </c>
      <c r="R172" s="81">
        <f t="shared" si="10"/>
        <v>0.68584000000000001</v>
      </c>
      <c r="S172" s="81">
        <f t="shared" si="12"/>
        <v>685.84</v>
      </c>
      <c r="T172" s="21"/>
      <c r="U172" s="21" t="e">
        <f>#REF!/1000</f>
        <v>#REF!</v>
      </c>
    </row>
    <row r="173" spans="1:21">
      <c r="A173" s="34">
        <v>10</v>
      </c>
      <c r="B173" s="117" t="s">
        <v>23</v>
      </c>
      <c r="C173" s="37">
        <v>38061</v>
      </c>
      <c r="D173" s="115">
        <v>2004</v>
      </c>
      <c r="E173" s="32">
        <v>18.64</v>
      </c>
      <c r="F173" s="32">
        <v>361</v>
      </c>
      <c r="G173" s="32">
        <v>0.26700000000000002</v>
      </c>
      <c r="H173" s="32">
        <v>59.6</v>
      </c>
      <c r="I173" s="32">
        <v>5.55</v>
      </c>
      <c r="J173" s="32">
        <v>7.37</v>
      </c>
      <c r="K173" s="32">
        <v>38.799999999999997</v>
      </c>
      <c r="L173" s="18">
        <f>+'TSS Summary'!M11</f>
        <v>5.3000000000000265</v>
      </c>
      <c r="M173" s="21">
        <v>0.11</v>
      </c>
      <c r="N173" s="87">
        <v>0.01</v>
      </c>
      <c r="O173" s="88"/>
      <c r="P173" s="87">
        <v>0.01</v>
      </c>
      <c r="Q173" s="88">
        <v>1.0509459999999999</v>
      </c>
      <c r="R173" s="81">
        <f t="shared" si="10"/>
        <v>1.0609459999999999</v>
      </c>
      <c r="S173" s="81">
        <f t="shared" si="12"/>
        <v>1060.9459999999999</v>
      </c>
      <c r="T173" s="21"/>
      <c r="U173" s="21" t="e">
        <f>#REF!/1000</f>
        <v>#REF!</v>
      </c>
    </row>
    <row r="174" spans="1:21">
      <c r="A174" s="34">
        <v>11</v>
      </c>
      <c r="B174" s="117" t="s">
        <v>14</v>
      </c>
      <c r="C174" s="37">
        <v>38061</v>
      </c>
      <c r="D174" s="115">
        <v>2004</v>
      </c>
      <c r="E174" s="32">
        <v>19.05</v>
      </c>
      <c r="F174" s="32">
        <v>269</v>
      </c>
      <c r="G174" s="32">
        <v>0.19700000000000001</v>
      </c>
      <c r="H174" s="32">
        <v>32.9</v>
      </c>
      <c r="I174" s="32">
        <v>3.04</v>
      </c>
      <c r="J174" s="32">
        <v>7.27</v>
      </c>
      <c r="K174" s="32">
        <v>-119</v>
      </c>
      <c r="L174" s="18">
        <f>+'TSS Summary'!M12</f>
        <v>2.0728291316526737</v>
      </c>
      <c r="M174" s="21">
        <v>0.09</v>
      </c>
      <c r="N174" s="87">
        <v>0.02</v>
      </c>
      <c r="O174" s="88"/>
      <c r="P174" s="87">
        <v>0.02</v>
      </c>
      <c r="Q174" s="88">
        <v>0.73966299999999985</v>
      </c>
      <c r="R174" s="81">
        <f t="shared" si="10"/>
        <v>0.75966299999999987</v>
      </c>
      <c r="S174" s="81">
        <f t="shared" si="12"/>
        <v>759.6629999999999</v>
      </c>
      <c r="T174" s="21"/>
      <c r="U174" s="21" t="e">
        <f>#REF!/1000</f>
        <v>#REF!</v>
      </c>
    </row>
    <row r="175" spans="1:21">
      <c r="A175" s="34">
        <v>12</v>
      </c>
      <c r="B175" s="117" t="s">
        <v>15</v>
      </c>
      <c r="C175" s="37">
        <v>38061</v>
      </c>
      <c r="D175" s="115">
        <v>2004</v>
      </c>
      <c r="E175" s="32">
        <v>23.4</v>
      </c>
      <c r="F175" s="32">
        <v>590</v>
      </c>
      <c r="G175" s="32">
        <v>0.39600000000000002</v>
      </c>
      <c r="H175" s="32">
        <v>93.2</v>
      </c>
      <c r="I175" s="32">
        <v>7.93</v>
      </c>
      <c r="J175" s="32">
        <v>7.43</v>
      </c>
      <c r="K175" s="32">
        <v>44.7</v>
      </c>
      <c r="L175" s="18">
        <f>+'TSS Summary'!M13</f>
        <v>5.3698630136986401</v>
      </c>
      <c r="M175" s="21">
        <v>0.08</v>
      </c>
      <c r="N175" s="87">
        <v>0.74</v>
      </c>
      <c r="O175" s="88">
        <v>0.40100000000000002</v>
      </c>
      <c r="P175" s="87">
        <v>0.74</v>
      </c>
      <c r="Q175" s="88">
        <v>0.89598800000000001</v>
      </c>
      <c r="R175" s="81">
        <f t="shared" si="10"/>
        <v>1.635988</v>
      </c>
      <c r="S175" s="81">
        <f t="shared" si="12"/>
        <v>1635.9880000000001</v>
      </c>
      <c r="T175" s="21">
        <v>0.215</v>
      </c>
      <c r="U175" s="21" t="e">
        <f>#REF!/1000</f>
        <v>#REF!</v>
      </c>
    </row>
    <row r="176" spans="1:21">
      <c r="A176" s="34">
        <v>13</v>
      </c>
      <c r="B176" s="117" t="s">
        <v>16</v>
      </c>
      <c r="C176" s="37">
        <v>38061</v>
      </c>
      <c r="D176" s="115">
        <v>2004</v>
      </c>
      <c r="E176" s="32">
        <v>19.95</v>
      </c>
      <c r="F176" s="32">
        <v>361</v>
      </c>
      <c r="G176" s="32">
        <v>0.26</v>
      </c>
      <c r="H176" s="32">
        <v>54.7</v>
      </c>
      <c r="I176" s="32">
        <v>4.97</v>
      </c>
      <c r="J176" s="32">
        <v>7.21</v>
      </c>
      <c r="K176" s="32">
        <v>-14.4</v>
      </c>
      <c r="L176" s="18">
        <f>+'TSS Summary'!M14</f>
        <v>1.7479674796747962</v>
      </c>
      <c r="M176" s="21">
        <v>0.17</v>
      </c>
      <c r="N176" s="87">
        <v>0.26</v>
      </c>
      <c r="O176" s="88">
        <v>0.23499999999999999</v>
      </c>
      <c r="P176" s="87">
        <v>0.26</v>
      </c>
      <c r="Q176" s="88">
        <v>0.57133400000000001</v>
      </c>
      <c r="R176" s="81">
        <f t="shared" si="10"/>
        <v>0.83133400000000002</v>
      </c>
      <c r="S176" s="81">
        <f t="shared" si="12"/>
        <v>831.33400000000006</v>
      </c>
      <c r="T176" s="95">
        <v>1.5449999999999999</v>
      </c>
      <c r="U176" s="21" t="e">
        <f>#REF!/1000</f>
        <v>#REF!</v>
      </c>
    </row>
    <row r="177" spans="1:21">
      <c r="A177" s="34">
        <v>14</v>
      </c>
      <c r="B177" s="117" t="s">
        <v>17</v>
      </c>
      <c r="C177" s="37">
        <v>38061</v>
      </c>
      <c r="D177" s="115">
        <v>2004</v>
      </c>
      <c r="E177" s="32"/>
      <c r="F177" s="32"/>
      <c r="G177" s="32"/>
      <c r="H177" s="32"/>
      <c r="I177" s="32"/>
      <c r="J177" s="32"/>
      <c r="K177" s="32"/>
      <c r="L177" s="18"/>
      <c r="M177" s="21"/>
      <c r="N177" s="32"/>
      <c r="O177" s="21"/>
      <c r="P177" s="21"/>
      <c r="Q177" s="21"/>
      <c r="R177" s="81"/>
      <c r="S177" s="81"/>
      <c r="T177" s="21"/>
      <c r="U177" s="21"/>
    </row>
    <row r="178" spans="1:21">
      <c r="A178" s="34">
        <v>15</v>
      </c>
      <c r="B178" s="117" t="s">
        <v>18</v>
      </c>
      <c r="C178" s="37">
        <v>38063</v>
      </c>
      <c r="D178" s="115">
        <v>2004</v>
      </c>
      <c r="E178" s="32">
        <v>21.01</v>
      </c>
      <c r="F178" s="32">
        <v>119</v>
      </c>
      <c r="G178" s="32">
        <v>8.4000000000000005E-2</v>
      </c>
      <c r="H178" s="32">
        <v>25.4</v>
      </c>
      <c r="I178" s="32">
        <v>2.27</v>
      </c>
      <c r="J178" s="32">
        <v>6.72</v>
      </c>
      <c r="K178" s="32">
        <v>102.4</v>
      </c>
      <c r="L178" s="18">
        <f>+'TSS Summary'!M16</f>
        <v>4.8000000000000034</v>
      </c>
      <c r="M178" s="21">
        <v>0.21</v>
      </c>
      <c r="N178" s="21">
        <v>0.04</v>
      </c>
      <c r="O178" s="21"/>
      <c r="P178" s="21">
        <v>0.04</v>
      </c>
      <c r="Q178" s="96">
        <v>1.1599999999999999</v>
      </c>
      <c r="R178" s="81">
        <f t="shared" si="10"/>
        <v>1.2</v>
      </c>
      <c r="S178" s="81"/>
      <c r="T178" s="21">
        <v>0.60899999999999999</v>
      </c>
      <c r="U178" s="82" t="e">
        <f>#REF!/1000</f>
        <v>#REF!</v>
      </c>
    </row>
    <row r="179" spans="1:21" s="20" customFormat="1">
      <c r="A179" s="35"/>
      <c r="B179" s="75" t="s">
        <v>59</v>
      </c>
      <c r="C179" s="39">
        <v>38061</v>
      </c>
      <c r="D179" s="115">
        <v>2004</v>
      </c>
      <c r="E179" s="40"/>
      <c r="F179" s="40"/>
      <c r="G179" s="40"/>
      <c r="H179" s="40"/>
      <c r="I179" s="40"/>
      <c r="J179" s="40"/>
      <c r="K179" s="40"/>
      <c r="L179" s="18">
        <f>+'TSS Summary'!M17</f>
        <v>-0.14457831325302289</v>
      </c>
      <c r="M179" s="82">
        <v>7.0000000000000007E-2</v>
      </c>
      <c r="N179" s="97">
        <v>0.02</v>
      </c>
      <c r="O179" s="82">
        <v>0</v>
      </c>
      <c r="P179" s="82"/>
      <c r="Q179" s="98">
        <v>0.13</v>
      </c>
      <c r="R179" s="81">
        <f t="shared" si="10"/>
        <v>0.13</v>
      </c>
      <c r="S179" s="81"/>
      <c r="T179" s="92">
        <v>1.2999999999999999E-2</v>
      </c>
      <c r="U179" s="82" t="e">
        <f>#REF!/1000</f>
        <v>#REF!</v>
      </c>
    </row>
    <row r="180" spans="1:21" s="20" customFormat="1">
      <c r="A180" s="35">
        <v>11</v>
      </c>
      <c r="B180" s="75" t="s">
        <v>14</v>
      </c>
      <c r="C180" s="39">
        <v>38061</v>
      </c>
      <c r="D180" s="115">
        <v>2004</v>
      </c>
      <c r="E180" s="40"/>
      <c r="F180" s="40"/>
      <c r="G180" s="40"/>
      <c r="H180" s="40"/>
      <c r="I180" s="40"/>
      <c r="J180" s="40"/>
      <c r="K180" s="40"/>
      <c r="L180" s="26">
        <f>+'TSS Summary'!M18</f>
        <v>1.7000000000000348</v>
      </c>
      <c r="M180" s="82">
        <v>0.09</v>
      </c>
      <c r="N180" s="93">
        <v>0.02</v>
      </c>
      <c r="O180" s="94"/>
      <c r="P180" s="93">
        <v>0.02</v>
      </c>
      <c r="Q180" s="90">
        <v>0.65</v>
      </c>
      <c r="R180" s="81">
        <f t="shared" si="10"/>
        <v>0.67</v>
      </c>
      <c r="S180" s="81"/>
      <c r="T180" s="82"/>
      <c r="U180" s="82" t="e">
        <f>#REF!/1000</f>
        <v>#REF!</v>
      </c>
    </row>
    <row r="181" spans="1:21">
      <c r="A181" s="34">
        <v>1</v>
      </c>
      <c r="B181" s="117" t="s">
        <v>3</v>
      </c>
      <c r="C181" s="37">
        <v>38106</v>
      </c>
      <c r="D181" s="115">
        <v>2004</v>
      </c>
      <c r="E181" s="32">
        <v>19.38</v>
      </c>
      <c r="F181" s="32">
        <v>431</v>
      </c>
      <c r="G181" s="32">
        <v>0.314</v>
      </c>
      <c r="H181" s="32">
        <v>67.599999999999994</v>
      </c>
      <c r="I181" s="32">
        <v>6.18</v>
      </c>
      <c r="J181" s="32">
        <v>7.05</v>
      </c>
      <c r="K181" s="32">
        <v>102.7</v>
      </c>
      <c r="L181" s="22">
        <f>'TSS Summary'!N2</f>
        <v>-0.15584415584416753</v>
      </c>
      <c r="M181" s="21"/>
      <c r="N181" s="87">
        <v>0.31</v>
      </c>
      <c r="O181" s="88"/>
      <c r="P181" s="87">
        <v>0.31</v>
      </c>
      <c r="Q181" s="88">
        <v>0.58253299999999997</v>
      </c>
      <c r="R181" s="81">
        <f t="shared" si="10"/>
        <v>0.89253300000000002</v>
      </c>
      <c r="S181" s="81">
        <f>R181*1000</f>
        <v>892.53300000000002</v>
      </c>
      <c r="T181" s="21"/>
      <c r="U181" s="21" t="e">
        <f>#REF!/1000</f>
        <v>#REF!</v>
      </c>
    </row>
    <row r="182" spans="1:21">
      <c r="A182" s="34">
        <v>2</v>
      </c>
      <c r="B182" s="117" t="s">
        <v>4</v>
      </c>
      <c r="C182" s="37">
        <v>38106</v>
      </c>
      <c r="D182" s="115">
        <v>2004</v>
      </c>
      <c r="E182" s="32">
        <v>23.8</v>
      </c>
      <c r="F182" s="32">
        <v>759</v>
      </c>
      <c r="G182" s="32">
        <v>0.51300000000000001</v>
      </c>
      <c r="H182" s="32">
        <v>89.4</v>
      </c>
      <c r="I182" s="32">
        <v>7.65</v>
      </c>
      <c r="J182" s="32">
        <v>7.34</v>
      </c>
      <c r="K182" s="32">
        <v>94.2</v>
      </c>
      <c r="L182" s="18">
        <f>'TSS Summary'!N3</f>
        <v>24.947089947089971</v>
      </c>
      <c r="M182" s="21"/>
      <c r="N182" s="87">
        <v>1.61</v>
      </c>
      <c r="O182" s="88"/>
      <c r="P182" s="87">
        <v>1.61</v>
      </c>
      <c r="Q182" s="88">
        <v>0.91958300000000004</v>
      </c>
      <c r="R182" s="81">
        <f t="shared" si="10"/>
        <v>2.5295830000000001</v>
      </c>
      <c r="S182" s="81">
        <f>R182*1000</f>
        <v>2529.5830000000001</v>
      </c>
      <c r="T182" s="21"/>
      <c r="U182" s="21" t="e">
        <f>#REF!/1000</f>
        <v>#REF!</v>
      </c>
    </row>
    <row r="183" spans="1:21">
      <c r="A183" s="34">
        <v>3</v>
      </c>
      <c r="B183" s="117" t="s">
        <v>10</v>
      </c>
      <c r="C183" s="37">
        <v>38106</v>
      </c>
      <c r="D183" s="115">
        <v>2004</v>
      </c>
      <c r="E183" s="32">
        <v>22.63</v>
      </c>
      <c r="F183" s="32">
        <v>574</v>
      </c>
      <c r="G183" s="32">
        <v>0.39100000000000001</v>
      </c>
      <c r="H183" s="32">
        <v>61.8</v>
      </c>
      <c r="I183" s="32">
        <v>5.34</v>
      </c>
      <c r="J183" s="32">
        <v>7.42</v>
      </c>
      <c r="K183" s="32">
        <v>60.9</v>
      </c>
      <c r="L183" s="18">
        <f>'TSS Summary'!N4</f>
        <v>2.7033492822966654</v>
      </c>
      <c r="M183" s="21"/>
      <c r="N183" s="87">
        <v>0.72</v>
      </c>
      <c r="O183" s="88"/>
      <c r="P183" s="87">
        <v>0.72</v>
      </c>
      <c r="Q183" s="88">
        <v>0.52567200000000003</v>
      </c>
      <c r="R183" s="81">
        <f t="shared" si="10"/>
        <v>1.2456719999999999</v>
      </c>
      <c r="S183" s="81">
        <f>R183*1000</f>
        <v>1245.6719999999998</v>
      </c>
      <c r="T183" s="21"/>
      <c r="U183" s="21" t="e">
        <f>#REF!/1000</f>
        <v>#REF!</v>
      </c>
    </row>
    <row r="184" spans="1:21">
      <c r="A184" s="34" t="s">
        <v>5</v>
      </c>
      <c r="B184" s="117" t="s">
        <v>11</v>
      </c>
      <c r="C184" s="37">
        <v>38106</v>
      </c>
      <c r="D184" s="115">
        <v>2004</v>
      </c>
      <c r="E184" s="32">
        <v>22.79</v>
      </c>
      <c r="F184" s="32">
        <v>568</v>
      </c>
      <c r="G184" s="32">
        <v>0.38600000000000001</v>
      </c>
      <c r="H184" s="32">
        <v>63.6</v>
      </c>
      <c r="I184" s="32">
        <v>5.19</v>
      </c>
      <c r="J184" s="32">
        <v>7.38</v>
      </c>
      <c r="K184" s="32">
        <v>68.3</v>
      </c>
      <c r="L184" s="18"/>
      <c r="M184" s="21"/>
      <c r="N184" s="32"/>
      <c r="O184" s="21"/>
      <c r="P184" s="32"/>
      <c r="Q184" s="21"/>
      <c r="R184" s="81"/>
      <c r="S184" s="81"/>
      <c r="T184" s="21"/>
      <c r="U184" s="21"/>
    </row>
    <row r="185" spans="1:21">
      <c r="A185" s="34" t="s">
        <v>12</v>
      </c>
      <c r="B185" s="117" t="s">
        <v>13</v>
      </c>
      <c r="C185" s="37">
        <v>38106</v>
      </c>
      <c r="D185" s="115">
        <v>2004</v>
      </c>
      <c r="E185" s="32">
        <v>22.64</v>
      </c>
      <c r="F185" s="32">
        <v>579</v>
      </c>
      <c r="G185" s="32">
        <v>0.39400000000000002</v>
      </c>
      <c r="H185" s="32">
        <v>65.5</v>
      </c>
      <c r="I185" s="32">
        <v>5.65</v>
      </c>
      <c r="J185" s="32">
        <v>7.33</v>
      </c>
      <c r="K185" s="32">
        <v>73.3</v>
      </c>
      <c r="L185" s="18"/>
      <c r="M185" s="21"/>
      <c r="N185" s="32"/>
      <c r="O185" s="21"/>
      <c r="P185" s="32"/>
      <c r="Q185" s="21"/>
      <c r="R185" s="81"/>
      <c r="S185" s="81"/>
      <c r="T185" s="21"/>
      <c r="U185" s="21"/>
    </row>
    <row r="186" spans="1:21">
      <c r="A186" s="34">
        <v>4</v>
      </c>
      <c r="B186" s="117" t="s">
        <v>8</v>
      </c>
      <c r="C186" s="37">
        <v>38106</v>
      </c>
      <c r="D186" s="115">
        <v>2004</v>
      </c>
      <c r="E186" s="32">
        <v>21.21</v>
      </c>
      <c r="F186" s="32">
        <v>510</v>
      </c>
      <c r="G186" s="32">
        <v>0.35799999999999998</v>
      </c>
      <c r="H186" s="32">
        <v>0</v>
      </c>
      <c r="I186" s="32">
        <v>0</v>
      </c>
      <c r="J186" s="32">
        <v>6.68</v>
      </c>
      <c r="K186" s="32">
        <v>-136.9</v>
      </c>
      <c r="L186" s="18">
        <f>'TSS Summary'!N5</f>
        <v>1.2619047619047683</v>
      </c>
      <c r="M186" s="21"/>
      <c r="N186" s="87">
        <v>0.08</v>
      </c>
      <c r="O186" s="88"/>
      <c r="P186" s="87">
        <v>0.08</v>
      </c>
      <c r="Q186" s="88">
        <v>0.63919999999999999</v>
      </c>
      <c r="R186" s="81">
        <f t="shared" si="10"/>
        <v>0.71919999999999995</v>
      </c>
      <c r="S186" s="81">
        <f t="shared" ref="S186:S191" si="13">R186*1000</f>
        <v>719.19999999999993</v>
      </c>
      <c r="T186" s="21"/>
      <c r="U186" s="21" t="e">
        <f>#REF!/1000</f>
        <v>#REF!</v>
      </c>
    </row>
    <row r="187" spans="1:21">
      <c r="A187" s="34">
        <v>5</v>
      </c>
      <c r="B187" s="117" t="s">
        <v>6</v>
      </c>
      <c r="C187" s="37">
        <v>38106</v>
      </c>
      <c r="D187" s="115">
        <v>2004</v>
      </c>
      <c r="E187" s="32">
        <v>21.1</v>
      </c>
      <c r="F187" s="32">
        <v>348</v>
      </c>
      <c r="G187" s="32">
        <v>0.45600000000000002</v>
      </c>
      <c r="H187" s="32">
        <v>70</v>
      </c>
      <c r="I187" s="32">
        <v>6.2</v>
      </c>
      <c r="J187" s="32">
        <v>7.14</v>
      </c>
      <c r="K187" s="32">
        <v>24.2</v>
      </c>
      <c r="L187" s="18">
        <f>'TSS Summary'!N6</f>
        <v>0.44705882352940174</v>
      </c>
      <c r="M187" s="21"/>
      <c r="N187" s="87">
        <v>10.66</v>
      </c>
      <c r="O187" s="88"/>
      <c r="P187" s="87">
        <v>10.66</v>
      </c>
      <c r="Q187" s="88">
        <v>1.0229299999999999</v>
      </c>
      <c r="R187" s="81">
        <f t="shared" si="10"/>
        <v>11.682930000000001</v>
      </c>
      <c r="S187" s="81">
        <f t="shared" si="13"/>
        <v>11682.93</v>
      </c>
      <c r="T187" s="21"/>
      <c r="U187" s="21" t="e">
        <f>#REF!/1000</f>
        <v>#REF!</v>
      </c>
    </row>
    <row r="188" spans="1:21">
      <c r="A188" s="34">
        <v>6</v>
      </c>
      <c r="B188" s="117" t="s">
        <v>21</v>
      </c>
      <c r="C188" s="37">
        <v>38106</v>
      </c>
      <c r="D188" s="115">
        <v>2004</v>
      </c>
      <c r="E188" s="32">
        <v>19.760000000000002</v>
      </c>
      <c r="F188" s="32">
        <v>365</v>
      </c>
      <c r="G188" s="32">
        <v>0.26400000000000001</v>
      </c>
      <c r="H188" s="32">
        <v>59.9</v>
      </c>
      <c r="I188" s="32">
        <v>5.47</v>
      </c>
      <c r="J188" s="32">
        <v>7.18</v>
      </c>
      <c r="K188" s="32">
        <v>50.6</v>
      </c>
      <c r="L188" s="18">
        <f>'TSS Summary'!N7</f>
        <v>0.21428571428573034</v>
      </c>
      <c r="M188" s="21"/>
      <c r="N188" s="87">
        <v>9.2100000000000009</v>
      </c>
      <c r="O188" s="88"/>
      <c r="P188" s="87">
        <v>9.2100000000000009</v>
      </c>
      <c r="Q188" s="88">
        <v>1.026248</v>
      </c>
      <c r="R188" s="81">
        <f t="shared" si="10"/>
        <v>10.236248000000002</v>
      </c>
      <c r="S188" s="81">
        <f t="shared" si="13"/>
        <v>10236.248000000001</v>
      </c>
      <c r="T188" s="21"/>
      <c r="U188" s="21" t="e">
        <f>#REF!/1000</f>
        <v>#REF!</v>
      </c>
    </row>
    <row r="189" spans="1:21">
      <c r="A189" s="34">
        <v>7</v>
      </c>
      <c r="B189" s="117" t="s">
        <v>22</v>
      </c>
      <c r="C189" s="37">
        <v>38106</v>
      </c>
      <c r="D189" s="115">
        <v>2004</v>
      </c>
      <c r="E189" s="32">
        <v>19.71</v>
      </c>
      <c r="F189" s="32">
        <v>366</v>
      </c>
      <c r="G189" s="32">
        <v>0.26400000000000001</v>
      </c>
      <c r="H189" s="32">
        <v>31</v>
      </c>
      <c r="I189" s="32">
        <v>2.82</v>
      </c>
      <c r="J189" s="32">
        <v>7.01</v>
      </c>
      <c r="K189" s="32">
        <v>58.6</v>
      </c>
      <c r="L189" s="18">
        <f>'TSS Summary'!N8</f>
        <v>0.71770334928231727</v>
      </c>
      <c r="M189" s="21"/>
      <c r="N189" s="87">
        <v>3.24</v>
      </c>
      <c r="O189" s="88"/>
      <c r="P189" s="87">
        <v>3.24</v>
      </c>
      <c r="Q189" s="88">
        <v>0.87973599999999985</v>
      </c>
      <c r="R189" s="81">
        <f t="shared" si="10"/>
        <v>4.1197359999999996</v>
      </c>
      <c r="S189" s="81">
        <f t="shared" si="13"/>
        <v>4119.7359999999999</v>
      </c>
      <c r="T189" s="21"/>
      <c r="U189" s="21" t="e">
        <f>#REF!/1000</f>
        <v>#REF!</v>
      </c>
    </row>
    <row r="190" spans="1:21">
      <c r="A190" s="34">
        <v>8</v>
      </c>
      <c r="B190" s="117" t="s">
        <v>7</v>
      </c>
      <c r="C190" s="37">
        <v>38106</v>
      </c>
      <c r="D190" s="115">
        <v>2004</v>
      </c>
      <c r="E190" s="32">
        <v>25.03</v>
      </c>
      <c r="F190" s="32">
        <v>347</v>
      </c>
      <c r="G190" s="32">
        <v>0.22500000000000001</v>
      </c>
      <c r="H190" s="32">
        <v>112.8</v>
      </c>
      <c r="I190" s="32">
        <v>9.31</v>
      </c>
      <c r="J190" s="32">
        <v>8.6</v>
      </c>
      <c r="K190" s="32">
        <v>18.600000000000001</v>
      </c>
      <c r="L190" s="18">
        <f>'TSS Summary'!N9</f>
        <v>1.3220338983050897</v>
      </c>
      <c r="M190" s="21"/>
      <c r="N190" s="87">
        <v>0.12</v>
      </c>
      <c r="O190" s="88"/>
      <c r="P190" s="87">
        <v>0.12</v>
      </c>
      <c r="Q190" s="88">
        <v>0.72261200000000003</v>
      </c>
      <c r="R190" s="81">
        <f t="shared" si="10"/>
        <v>0.84261200000000003</v>
      </c>
      <c r="S190" s="81">
        <f t="shared" si="13"/>
        <v>842.61200000000008</v>
      </c>
      <c r="T190" s="21"/>
      <c r="U190" s="21" t="e">
        <f>#REF!/1000</f>
        <v>#REF!</v>
      </c>
    </row>
    <row r="191" spans="1:21">
      <c r="A191" s="34">
        <v>9</v>
      </c>
      <c r="B191" s="117" t="s">
        <v>9</v>
      </c>
      <c r="C191" s="37">
        <v>38106</v>
      </c>
      <c r="D191" s="115">
        <v>2004</v>
      </c>
      <c r="E191" s="32">
        <v>19.3</v>
      </c>
      <c r="F191" s="32">
        <v>281</v>
      </c>
      <c r="G191" s="32">
        <v>0.20499999999999999</v>
      </c>
      <c r="H191" s="32">
        <v>14.7</v>
      </c>
      <c r="I191" s="32">
        <v>1.34</v>
      </c>
      <c r="J191" s="32">
        <v>7.45</v>
      </c>
      <c r="K191" s="32">
        <v>7.1</v>
      </c>
      <c r="L191" s="18">
        <f>'TSS Summary'!N10</f>
        <v>197.82608695652181</v>
      </c>
      <c r="M191" s="21"/>
      <c r="N191" s="87">
        <v>0.14000000000000001</v>
      </c>
      <c r="O191" s="88"/>
      <c r="P191" s="87">
        <v>0.14000000000000001</v>
      </c>
      <c r="Q191" s="88">
        <v>10.130420000000001</v>
      </c>
      <c r="R191" s="81">
        <f t="shared" si="10"/>
        <v>10.270420000000001</v>
      </c>
      <c r="S191" s="81">
        <f t="shared" si="13"/>
        <v>10270.420000000002</v>
      </c>
      <c r="T191" s="21"/>
      <c r="U191" s="21" t="e">
        <f>#REF!/1000</f>
        <v>#REF!</v>
      </c>
    </row>
    <row r="192" spans="1:21">
      <c r="A192" s="34">
        <v>10</v>
      </c>
      <c r="B192" s="117" t="s">
        <v>23</v>
      </c>
      <c r="C192" s="37">
        <v>38106</v>
      </c>
      <c r="D192" s="115">
        <v>2004</v>
      </c>
      <c r="E192" s="32"/>
      <c r="F192" s="32"/>
      <c r="G192" s="32"/>
      <c r="H192" s="32"/>
      <c r="I192" s="32"/>
      <c r="J192" s="32"/>
      <c r="K192" s="32"/>
      <c r="L192" s="18"/>
      <c r="M192" s="21"/>
      <c r="N192" s="32"/>
      <c r="O192" s="21"/>
      <c r="P192" s="21"/>
      <c r="Q192" s="21"/>
      <c r="R192" s="81"/>
      <c r="S192" s="81"/>
      <c r="T192" s="21"/>
      <c r="U192" s="21"/>
    </row>
    <row r="193" spans="1:21">
      <c r="A193" s="34">
        <v>11</v>
      </c>
      <c r="B193" s="117" t="s">
        <v>14</v>
      </c>
      <c r="C193" s="37">
        <v>38106</v>
      </c>
      <c r="D193" s="115">
        <v>2004</v>
      </c>
      <c r="E193" s="32"/>
      <c r="F193" s="32"/>
      <c r="G193" s="32"/>
      <c r="H193" s="32"/>
      <c r="I193" s="32"/>
      <c r="J193" s="32"/>
      <c r="K193" s="32"/>
      <c r="L193" s="18"/>
      <c r="M193" s="21"/>
      <c r="N193" s="32"/>
      <c r="O193" s="21"/>
      <c r="P193" s="21"/>
      <c r="Q193" s="21"/>
      <c r="R193" s="81"/>
      <c r="S193" s="81"/>
      <c r="T193" s="21"/>
      <c r="U193" s="21"/>
    </row>
    <row r="194" spans="1:21">
      <c r="A194" s="34">
        <v>12</v>
      </c>
      <c r="B194" s="117" t="s">
        <v>15</v>
      </c>
      <c r="C194" s="37">
        <v>38106</v>
      </c>
      <c r="D194" s="115">
        <v>2004</v>
      </c>
      <c r="E194" s="32"/>
      <c r="F194" s="32"/>
      <c r="G194" s="32"/>
      <c r="H194" s="32"/>
      <c r="I194" s="32"/>
      <c r="J194" s="32"/>
      <c r="K194" s="32"/>
      <c r="L194" s="18"/>
      <c r="M194" s="21"/>
      <c r="N194" s="32"/>
      <c r="O194" s="21"/>
      <c r="P194" s="21"/>
      <c r="Q194" s="21"/>
      <c r="R194" s="81"/>
      <c r="S194" s="81"/>
      <c r="T194" s="21"/>
      <c r="U194" s="21"/>
    </row>
    <row r="195" spans="1:21">
      <c r="A195" s="34">
        <v>13</v>
      </c>
      <c r="B195" s="117" t="s">
        <v>16</v>
      </c>
      <c r="C195" s="37">
        <v>38106</v>
      </c>
      <c r="D195" s="115">
        <v>2004</v>
      </c>
      <c r="E195" s="32"/>
      <c r="F195" s="32"/>
      <c r="G195" s="32"/>
      <c r="H195" s="32"/>
      <c r="I195" s="32"/>
      <c r="J195" s="32"/>
      <c r="K195" s="32"/>
      <c r="L195" s="18"/>
      <c r="M195" s="21"/>
      <c r="N195" s="32"/>
      <c r="O195" s="21"/>
      <c r="P195" s="21"/>
      <c r="Q195" s="21"/>
      <c r="R195" s="81"/>
      <c r="S195" s="81"/>
      <c r="T195" s="21"/>
      <c r="U195" s="21"/>
    </row>
    <row r="196" spans="1:21">
      <c r="A196" s="34">
        <v>14</v>
      </c>
      <c r="B196" s="117" t="s">
        <v>17</v>
      </c>
      <c r="C196" s="37">
        <v>38106</v>
      </c>
      <c r="D196" s="115">
        <v>2004</v>
      </c>
      <c r="E196" s="32"/>
      <c r="F196" s="32"/>
      <c r="G196" s="32"/>
      <c r="H196" s="32"/>
      <c r="I196" s="32"/>
      <c r="J196" s="32"/>
      <c r="K196" s="32"/>
      <c r="L196" s="18"/>
      <c r="M196" s="21"/>
      <c r="N196" s="32"/>
      <c r="O196" s="21"/>
      <c r="P196" s="21"/>
      <c r="Q196" s="21"/>
      <c r="R196" s="81"/>
      <c r="S196" s="81"/>
      <c r="T196" s="21"/>
      <c r="U196" s="21"/>
    </row>
    <row r="197" spans="1:21" s="20" customFormat="1">
      <c r="A197" s="35">
        <v>15</v>
      </c>
      <c r="B197" s="75" t="s">
        <v>18</v>
      </c>
      <c r="C197" s="39">
        <v>38106</v>
      </c>
      <c r="D197" s="115">
        <v>2004</v>
      </c>
      <c r="E197" s="40"/>
      <c r="F197" s="40"/>
      <c r="G197" s="40"/>
      <c r="H197" s="40"/>
      <c r="I197" s="40"/>
      <c r="J197" s="40"/>
      <c r="K197" s="40"/>
      <c r="L197" s="18"/>
      <c r="M197" s="82"/>
      <c r="N197" s="40"/>
      <c r="O197" s="82"/>
      <c r="P197" s="82"/>
      <c r="Q197" s="82"/>
      <c r="R197" s="81"/>
      <c r="S197" s="81"/>
      <c r="T197" s="82"/>
      <c r="U197" s="21"/>
    </row>
    <row r="198" spans="1:21" s="20" customFormat="1">
      <c r="A198" s="35" t="s">
        <v>59</v>
      </c>
      <c r="B198" s="75"/>
      <c r="C198" s="39">
        <v>38106</v>
      </c>
      <c r="D198" s="115">
        <v>2004</v>
      </c>
      <c r="E198" s="40"/>
      <c r="F198" s="40"/>
      <c r="G198" s="40"/>
      <c r="H198" s="40"/>
      <c r="I198" s="40"/>
      <c r="J198" s="40"/>
      <c r="K198" s="40"/>
      <c r="L198" s="26">
        <f>'TSS Summary'!N17</f>
        <v>-0.94117647058822962</v>
      </c>
      <c r="M198" s="82"/>
      <c r="N198" s="89">
        <v>0.08</v>
      </c>
      <c r="O198" s="90"/>
      <c r="P198" s="89">
        <v>0.08</v>
      </c>
      <c r="Q198" s="90">
        <v>0.201401</v>
      </c>
      <c r="R198" s="81">
        <f t="shared" si="10"/>
        <v>0.28140100000000001</v>
      </c>
      <c r="S198" s="81">
        <f>R198*1000</f>
        <v>281.40100000000001</v>
      </c>
      <c r="T198" s="82"/>
      <c r="U198" s="82" t="e">
        <f>#REF!/1000</f>
        <v>#REF!</v>
      </c>
    </row>
    <row r="199" spans="1:21">
      <c r="A199" s="34">
        <v>1</v>
      </c>
      <c r="B199" s="117" t="s">
        <v>3</v>
      </c>
      <c r="C199" s="37">
        <v>38136</v>
      </c>
      <c r="D199" s="115">
        <v>2004</v>
      </c>
      <c r="E199" s="32">
        <v>23.32</v>
      </c>
      <c r="F199" s="32">
        <v>436</v>
      </c>
      <c r="G199" s="32">
        <v>0.23899999999999999</v>
      </c>
      <c r="H199" s="32">
        <v>69.599999999999994</v>
      </c>
      <c r="I199" s="32">
        <v>5.93</v>
      </c>
      <c r="J199" s="32">
        <v>7.08</v>
      </c>
      <c r="K199" s="32">
        <v>38.799999999999997</v>
      </c>
      <c r="L199" s="22">
        <f>'TSS Summary'!O2</f>
        <v>1.4775000000000205</v>
      </c>
      <c r="M199" s="21"/>
      <c r="N199" s="87">
        <v>0.16</v>
      </c>
      <c r="O199" s="88"/>
      <c r="P199" s="87">
        <v>0.16</v>
      </c>
      <c r="Q199" s="88">
        <v>0.57271799999999995</v>
      </c>
      <c r="R199" s="81">
        <f t="shared" si="10"/>
        <v>0.73271799999999998</v>
      </c>
      <c r="S199" s="81">
        <f>R199*1000</f>
        <v>732.71799999999996</v>
      </c>
      <c r="T199" s="21"/>
      <c r="U199" s="21" t="e">
        <f>#REF!/1000</f>
        <v>#REF!</v>
      </c>
    </row>
    <row r="200" spans="1:21">
      <c r="A200" s="34">
        <v>2</v>
      </c>
      <c r="B200" s="117" t="s">
        <v>4</v>
      </c>
      <c r="C200" s="37">
        <v>38136</v>
      </c>
      <c r="D200" s="115">
        <v>2004</v>
      </c>
      <c r="E200" s="32">
        <v>23.76</v>
      </c>
      <c r="F200" s="32">
        <v>472</v>
      </c>
      <c r="G200" s="32">
        <v>0.314</v>
      </c>
      <c r="H200" s="32">
        <v>92.8</v>
      </c>
      <c r="I200" s="32">
        <v>7.83</v>
      </c>
      <c r="J200" s="32">
        <v>7.62</v>
      </c>
      <c r="K200" s="32">
        <v>40</v>
      </c>
      <c r="L200" s="18">
        <f>'TSS Summary'!O3</f>
        <v>10.916666666666714</v>
      </c>
      <c r="M200" s="21"/>
      <c r="N200" s="87">
        <v>1.19</v>
      </c>
      <c r="O200" s="88"/>
      <c r="P200" s="87">
        <v>1.19</v>
      </c>
      <c r="Q200" s="88">
        <v>4.5838929999999998</v>
      </c>
      <c r="R200" s="81">
        <f t="shared" si="10"/>
        <v>5.7738929999999993</v>
      </c>
      <c r="S200" s="81">
        <f>R200*1000</f>
        <v>5773.8929999999991</v>
      </c>
      <c r="T200" s="21"/>
      <c r="U200" s="21" t="e">
        <f>#REF!/1000</f>
        <v>#REF!</v>
      </c>
    </row>
    <row r="201" spans="1:21">
      <c r="A201" s="34">
        <v>3</v>
      </c>
      <c r="B201" s="117" t="s">
        <v>10</v>
      </c>
      <c r="C201" s="37">
        <v>38136</v>
      </c>
      <c r="D201" s="115">
        <v>2004</v>
      </c>
      <c r="E201" s="32">
        <v>24.93</v>
      </c>
      <c r="F201" s="32">
        <v>405</v>
      </c>
      <c r="G201" s="32">
        <v>0.26400000000000001</v>
      </c>
      <c r="H201" s="32">
        <v>70.599999999999994</v>
      </c>
      <c r="I201" s="32">
        <v>5.82</v>
      </c>
      <c r="J201" s="32">
        <v>7.39</v>
      </c>
      <c r="K201" s="32">
        <v>42.4</v>
      </c>
      <c r="L201" s="18">
        <f>'TSS Summary'!O4</f>
        <v>3.06406685236766</v>
      </c>
      <c r="M201" s="21"/>
      <c r="N201" s="87">
        <v>0.26</v>
      </c>
      <c r="O201" s="88"/>
      <c r="P201" s="87">
        <v>0.26</v>
      </c>
      <c r="Q201" s="88">
        <v>1.0995969999999999</v>
      </c>
      <c r="R201" s="81">
        <f t="shared" si="10"/>
        <v>1.3595969999999999</v>
      </c>
      <c r="S201" s="81">
        <f>R201*1000</f>
        <v>1359.597</v>
      </c>
      <c r="T201" s="21"/>
      <c r="U201" s="21" t="e">
        <f>#REF!/1000</f>
        <v>#REF!</v>
      </c>
    </row>
    <row r="202" spans="1:21">
      <c r="A202" s="34" t="s">
        <v>5</v>
      </c>
      <c r="B202" s="117" t="s">
        <v>11</v>
      </c>
      <c r="C202" s="37">
        <v>38136</v>
      </c>
      <c r="D202" s="115">
        <v>2004</v>
      </c>
      <c r="E202" s="32">
        <v>25.71</v>
      </c>
      <c r="F202" s="32">
        <v>410</v>
      </c>
      <c r="G202" s="32">
        <v>0.26300000000000001</v>
      </c>
      <c r="H202" s="32">
        <v>65.599999999999994</v>
      </c>
      <c r="I202" s="32">
        <v>5.33</v>
      </c>
      <c r="J202" s="32">
        <v>7.47</v>
      </c>
      <c r="K202" s="32">
        <v>29.3</v>
      </c>
      <c r="L202" s="18"/>
      <c r="M202" s="21"/>
      <c r="N202" s="32"/>
      <c r="O202" s="88"/>
      <c r="P202" s="32"/>
      <c r="Q202" s="21"/>
      <c r="R202" s="81"/>
      <c r="S202" s="81"/>
      <c r="T202" s="21"/>
      <c r="U202" s="21"/>
    </row>
    <row r="203" spans="1:21">
      <c r="A203" s="34" t="s">
        <v>12</v>
      </c>
      <c r="B203" s="117" t="s">
        <v>13</v>
      </c>
      <c r="C203" s="37">
        <v>38136</v>
      </c>
      <c r="D203" s="115">
        <v>2004</v>
      </c>
      <c r="E203" s="32">
        <v>25.25</v>
      </c>
      <c r="F203" s="32">
        <v>334</v>
      </c>
      <c r="G203" s="32">
        <v>0.216</v>
      </c>
      <c r="H203" s="32">
        <v>51.3</v>
      </c>
      <c r="I203" s="32">
        <v>4.7</v>
      </c>
      <c r="J203" s="32">
        <v>7.59</v>
      </c>
      <c r="K203" s="32">
        <v>20.2</v>
      </c>
      <c r="L203" s="18"/>
      <c r="M203" s="21"/>
      <c r="N203" s="32"/>
      <c r="O203" s="88"/>
      <c r="P203" s="32"/>
      <c r="Q203" s="21"/>
      <c r="R203" s="81"/>
      <c r="S203" s="81"/>
      <c r="T203" s="21"/>
      <c r="U203" s="21"/>
    </row>
    <row r="204" spans="1:21">
      <c r="A204" s="34">
        <v>4</v>
      </c>
      <c r="B204" s="117" t="s">
        <v>8</v>
      </c>
      <c r="C204" s="37">
        <v>38136</v>
      </c>
      <c r="D204" s="115">
        <v>2004</v>
      </c>
      <c r="E204" s="32">
        <v>25.48</v>
      </c>
      <c r="F204" s="32">
        <v>452</v>
      </c>
      <c r="G204" s="32">
        <v>0.29099999999999998</v>
      </c>
      <c r="H204" s="32">
        <v>3.2</v>
      </c>
      <c r="I204" s="32">
        <v>0.25</v>
      </c>
      <c r="J204" s="32">
        <v>7.09</v>
      </c>
      <c r="K204" s="32">
        <v>-174.9</v>
      </c>
      <c r="L204" s="18">
        <f>'TSS Summary'!O5</f>
        <v>0.23738872403559863</v>
      </c>
      <c r="M204" s="21"/>
      <c r="N204" s="87">
        <v>0.08</v>
      </c>
      <c r="O204" s="88"/>
      <c r="P204" s="87">
        <v>0.08</v>
      </c>
      <c r="Q204" s="88">
        <v>0.82428400000000002</v>
      </c>
      <c r="R204" s="81">
        <f t="shared" ref="R204:R266" si="14">Q204+P204</f>
        <v>0.90428399999999998</v>
      </c>
      <c r="S204" s="81">
        <f t="shared" ref="S204:S209" si="15">R204*1000</f>
        <v>904.28399999999999</v>
      </c>
      <c r="T204" s="21"/>
      <c r="U204" s="21" t="e">
        <f>#REF!/1000</f>
        <v>#REF!</v>
      </c>
    </row>
    <row r="205" spans="1:21">
      <c r="A205" s="34">
        <v>5</v>
      </c>
      <c r="B205" s="117" t="s">
        <v>6</v>
      </c>
      <c r="C205" s="37">
        <v>38136</v>
      </c>
      <c r="D205" s="115">
        <v>2004</v>
      </c>
      <c r="E205" s="32">
        <v>24.02</v>
      </c>
      <c r="F205" s="32">
        <v>614</v>
      </c>
      <c r="G205" s="32">
        <v>0.40699999999999997</v>
      </c>
      <c r="H205" s="32">
        <v>67</v>
      </c>
      <c r="I205" s="32">
        <v>5.6</v>
      </c>
      <c r="J205" s="32">
        <v>7.26</v>
      </c>
      <c r="K205" s="32">
        <v>-0.3</v>
      </c>
      <c r="L205" s="18">
        <f>'TSS Summary'!O6</f>
        <v>1.9999999999999516</v>
      </c>
      <c r="M205" s="21"/>
      <c r="N205" s="87">
        <v>5.84</v>
      </c>
      <c r="O205" s="88"/>
      <c r="P205" s="87">
        <v>5.84</v>
      </c>
      <c r="Q205" s="88">
        <v>0.73591099999999998</v>
      </c>
      <c r="R205" s="81">
        <f t="shared" si="14"/>
        <v>6.5759109999999996</v>
      </c>
      <c r="S205" s="81">
        <f t="shared" si="15"/>
        <v>6575.9110000000001</v>
      </c>
      <c r="T205" s="21"/>
      <c r="U205" s="21" t="e">
        <f>#REF!/1000</f>
        <v>#REF!</v>
      </c>
    </row>
    <row r="206" spans="1:21">
      <c r="A206" s="34">
        <v>6</v>
      </c>
      <c r="B206" s="117" t="s">
        <v>21</v>
      </c>
      <c r="C206" s="37">
        <v>38136</v>
      </c>
      <c r="D206" s="115">
        <v>2004</v>
      </c>
      <c r="E206" s="32">
        <v>23.72</v>
      </c>
      <c r="F206" s="32">
        <v>384</v>
      </c>
      <c r="G206" s="32">
        <v>0.25600000000000001</v>
      </c>
      <c r="H206" s="32">
        <v>72.900000000000006</v>
      </c>
      <c r="I206" s="32">
        <v>6.18</v>
      </c>
      <c r="J206" s="32">
        <v>7.55</v>
      </c>
      <c r="K206" s="32">
        <v>19</v>
      </c>
      <c r="L206" s="18">
        <f>'TSS Summary'!O7</f>
        <v>0.67278287461773079</v>
      </c>
      <c r="M206" s="21"/>
      <c r="N206" s="87">
        <v>10.76</v>
      </c>
      <c r="O206" s="88"/>
      <c r="P206" s="87">
        <v>10.76</v>
      </c>
      <c r="Q206" s="88">
        <v>0.47704400000000002</v>
      </c>
      <c r="R206" s="81">
        <f t="shared" si="14"/>
        <v>11.237043999999999</v>
      </c>
      <c r="S206" s="81">
        <f t="shared" si="15"/>
        <v>11237.044</v>
      </c>
      <c r="T206" s="21"/>
      <c r="U206" s="21" t="e">
        <f>#REF!/1000</f>
        <v>#REF!</v>
      </c>
    </row>
    <row r="207" spans="1:21">
      <c r="A207" s="34">
        <v>7</v>
      </c>
      <c r="B207" s="117" t="s">
        <v>22</v>
      </c>
      <c r="C207" s="37">
        <v>38136</v>
      </c>
      <c r="D207" s="115">
        <v>2004</v>
      </c>
      <c r="E207" s="32">
        <v>24.28</v>
      </c>
      <c r="F207" s="32">
        <v>404</v>
      </c>
      <c r="G207" s="32">
        <v>0.26600000000000001</v>
      </c>
      <c r="H207" s="32">
        <v>35.200000000000003</v>
      </c>
      <c r="I207" s="32">
        <v>2.93</v>
      </c>
      <c r="J207" s="32">
        <v>7.47</v>
      </c>
      <c r="K207" s="32">
        <v>18.399999999999999</v>
      </c>
      <c r="L207" s="18">
        <f>'TSS Summary'!O8</f>
        <v>4.4352617079889818</v>
      </c>
      <c r="M207" s="21"/>
      <c r="N207" s="87">
        <v>3.11</v>
      </c>
      <c r="O207" s="88"/>
      <c r="P207" s="87">
        <v>3.11</v>
      </c>
      <c r="Q207" s="88">
        <v>0.51967399999999997</v>
      </c>
      <c r="R207" s="81">
        <f t="shared" si="14"/>
        <v>3.6296739999999996</v>
      </c>
      <c r="S207" s="81">
        <f t="shared" si="15"/>
        <v>3629.6739999999995</v>
      </c>
      <c r="T207" s="21"/>
      <c r="U207" s="21" t="e">
        <f>#REF!/1000</f>
        <v>#REF!</v>
      </c>
    </row>
    <row r="208" spans="1:21">
      <c r="A208" s="34">
        <v>8</v>
      </c>
      <c r="B208" s="117" t="s">
        <v>7</v>
      </c>
      <c r="C208" s="37">
        <v>38136</v>
      </c>
      <c r="D208" s="115">
        <v>2004</v>
      </c>
      <c r="E208" s="32">
        <v>27.4</v>
      </c>
      <c r="F208" s="32">
        <v>425</v>
      </c>
      <c r="G208" s="32">
        <v>0.26500000000000001</v>
      </c>
      <c r="H208" s="32">
        <v>101.7</v>
      </c>
      <c r="I208" s="32">
        <v>8.02</v>
      </c>
      <c r="J208" s="32">
        <v>7.98</v>
      </c>
      <c r="K208" s="32">
        <v>7.6</v>
      </c>
      <c r="L208" s="18">
        <f>'TSS Summary'!O9</f>
        <v>2.1038961038961173</v>
      </c>
      <c r="M208" s="21"/>
      <c r="N208" s="87">
        <v>0.13</v>
      </c>
      <c r="O208" s="21"/>
      <c r="P208" s="87">
        <v>0.13</v>
      </c>
      <c r="Q208" s="88">
        <v>0.911134</v>
      </c>
      <c r="R208" s="81">
        <f t="shared" si="14"/>
        <v>1.041134</v>
      </c>
      <c r="S208" s="81">
        <f t="shared" si="15"/>
        <v>1041.134</v>
      </c>
      <c r="T208" s="21"/>
      <c r="U208" s="21" t="e">
        <f>#REF!/1000</f>
        <v>#REF!</v>
      </c>
    </row>
    <row r="209" spans="1:21">
      <c r="A209" s="34">
        <v>9</v>
      </c>
      <c r="B209" s="117" t="s">
        <v>9</v>
      </c>
      <c r="C209" s="37">
        <v>38136</v>
      </c>
      <c r="D209" s="115">
        <v>2004</v>
      </c>
      <c r="E209" s="32"/>
      <c r="F209" s="32"/>
      <c r="G209" s="32"/>
      <c r="H209" s="32"/>
      <c r="I209" s="32"/>
      <c r="J209" s="32"/>
      <c r="K209" s="32"/>
      <c r="L209" s="18"/>
      <c r="M209" s="21"/>
      <c r="N209" s="87">
        <v>0.86</v>
      </c>
      <c r="O209" s="21"/>
      <c r="P209" s="87">
        <v>0.86</v>
      </c>
      <c r="Q209" s="88">
        <v>1.50017</v>
      </c>
      <c r="R209" s="81">
        <f t="shared" si="14"/>
        <v>2.3601700000000001</v>
      </c>
      <c r="S209" s="81">
        <f t="shared" si="15"/>
        <v>2360.17</v>
      </c>
      <c r="T209" s="21"/>
      <c r="U209" s="21" t="e">
        <f>#REF!/1000</f>
        <v>#REF!</v>
      </c>
    </row>
    <row r="210" spans="1:21">
      <c r="A210" s="34">
        <v>10</v>
      </c>
      <c r="B210" s="117" t="s">
        <v>23</v>
      </c>
      <c r="C210" s="37">
        <v>38136</v>
      </c>
      <c r="D210" s="115">
        <v>2004</v>
      </c>
      <c r="E210" s="32"/>
      <c r="F210" s="32"/>
      <c r="G210" s="32"/>
      <c r="H210" s="32"/>
      <c r="I210" s="32"/>
      <c r="J210" s="32"/>
      <c r="K210" s="32"/>
      <c r="L210" s="18"/>
      <c r="M210" s="21"/>
      <c r="N210" s="32"/>
      <c r="O210" s="21"/>
      <c r="P210" s="21"/>
      <c r="Q210" s="21"/>
      <c r="R210" s="81"/>
      <c r="S210" s="81"/>
      <c r="T210" s="21"/>
      <c r="U210" s="21"/>
    </row>
    <row r="211" spans="1:21">
      <c r="A211" s="34">
        <v>11</v>
      </c>
      <c r="B211" s="117" t="s">
        <v>14</v>
      </c>
      <c r="C211" s="37">
        <v>38136</v>
      </c>
      <c r="D211" s="115">
        <v>2004</v>
      </c>
      <c r="E211" s="32"/>
      <c r="F211" s="32"/>
      <c r="G211" s="32"/>
      <c r="H211" s="32"/>
      <c r="I211" s="32"/>
      <c r="J211" s="32"/>
      <c r="K211" s="32"/>
      <c r="L211" s="18"/>
      <c r="M211" s="21"/>
      <c r="N211" s="32"/>
      <c r="O211" s="21"/>
      <c r="P211" s="21"/>
      <c r="Q211" s="21"/>
      <c r="R211" s="81"/>
      <c r="S211" s="81"/>
      <c r="T211" s="21"/>
      <c r="U211" s="21"/>
    </row>
    <row r="212" spans="1:21">
      <c r="A212" s="34">
        <v>12</v>
      </c>
      <c r="B212" s="117" t="s">
        <v>15</v>
      </c>
      <c r="C212" s="37">
        <v>38136</v>
      </c>
      <c r="D212" s="115">
        <v>2004</v>
      </c>
      <c r="E212" s="32">
        <v>30.66</v>
      </c>
      <c r="F212" s="32">
        <v>999</v>
      </c>
      <c r="G212" s="32">
        <v>0.58599999999999997</v>
      </c>
      <c r="H212" s="32">
        <v>115.3</v>
      </c>
      <c r="I212" s="32">
        <v>8.59</v>
      </c>
      <c r="J212" s="32">
        <v>6.83</v>
      </c>
      <c r="K212" s="32">
        <v>109.1</v>
      </c>
      <c r="L212" s="18">
        <f>'TSS Summary'!O13</f>
        <v>3.8124999999999534</v>
      </c>
      <c r="M212" s="21">
        <v>0.39700000000000002</v>
      </c>
      <c r="N212" s="32"/>
      <c r="O212" s="21">
        <v>0.625</v>
      </c>
      <c r="P212" s="21">
        <v>0.625</v>
      </c>
      <c r="Q212" s="21"/>
      <c r="R212" s="81">
        <f t="shared" si="14"/>
        <v>0.625</v>
      </c>
      <c r="S212" s="81"/>
      <c r="T212" s="21">
        <v>2.1909999999999998</v>
      </c>
      <c r="U212" s="21"/>
    </row>
    <row r="213" spans="1:21">
      <c r="A213" s="34">
        <v>13</v>
      </c>
      <c r="B213" s="117" t="s">
        <v>16</v>
      </c>
      <c r="C213" s="37">
        <v>38136</v>
      </c>
      <c r="D213" s="115">
        <v>2004</v>
      </c>
      <c r="E213" s="32"/>
      <c r="F213" s="32"/>
      <c r="G213" s="32"/>
      <c r="H213" s="32"/>
      <c r="I213" s="32"/>
      <c r="J213" s="32"/>
      <c r="K213" s="32"/>
      <c r="L213" s="18"/>
      <c r="M213" s="21"/>
      <c r="N213" s="32"/>
      <c r="O213" s="21"/>
      <c r="P213" s="32"/>
      <c r="Q213" s="21"/>
      <c r="R213" s="81"/>
      <c r="S213" s="81"/>
      <c r="T213" s="21"/>
      <c r="U213" s="21"/>
    </row>
    <row r="214" spans="1:21">
      <c r="A214" s="34">
        <v>14</v>
      </c>
      <c r="B214" s="117" t="s">
        <v>17</v>
      </c>
      <c r="C214" s="37">
        <v>38136</v>
      </c>
      <c r="D214" s="115">
        <v>2004</v>
      </c>
      <c r="E214" s="32"/>
      <c r="F214" s="32"/>
      <c r="G214" s="32"/>
      <c r="H214" s="32"/>
      <c r="I214" s="32"/>
      <c r="J214" s="32"/>
      <c r="K214" s="32"/>
      <c r="L214" s="18"/>
      <c r="M214" s="21"/>
      <c r="N214" s="32"/>
      <c r="O214" s="21"/>
      <c r="P214" s="32"/>
      <c r="Q214" s="21"/>
      <c r="R214" s="81"/>
      <c r="S214" s="81"/>
      <c r="T214" s="21"/>
      <c r="U214" s="21"/>
    </row>
    <row r="215" spans="1:21" s="20" customFormat="1">
      <c r="A215" s="35">
        <v>15</v>
      </c>
      <c r="B215" s="75" t="s">
        <v>18</v>
      </c>
      <c r="C215" s="39">
        <v>38136</v>
      </c>
      <c r="D215" s="115">
        <v>2004</v>
      </c>
      <c r="E215" s="40"/>
      <c r="F215" s="40"/>
      <c r="G215" s="40"/>
      <c r="H215" s="40"/>
      <c r="I215" s="40"/>
      <c r="J215" s="40"/>
      <c r="K215" s="40"/>
      <c r="L215" s="26"/>
      <c r="M215" s="82"/>
      <c r="N215" s="40"/>
      <c r="O215" s="82"/>
      <c r="P215" s="40"/>
      <c r="Q215" s="82"/>
      <c r="R215" s="81"/>
      <c r="S215" s="81"/>
      <c r="T215" s="82"/>
      <c r="U215" s="21"/>
    </row>
    <row r="216" spans="1:21" s="20" customFormat="1">
      <c r="A216" s="35" t="s">
        <v>59</v>
      </c>
      <c r="B216" s="75"/>
      <c r="C216" s="39">
        <v>38136</v>
      </c>
      <c r="D216" s="115">
        <v>2004</v>
      </c>
      <c r="E216" s="40"/>
      <c r="F216" s="40"/>
      <c r="G216" s="40"/>
      <c r="H216" s="40"/>
      <c r="I216" s="40"/>
      <c r="J216" s="40"/>
      <c r="K216" s="40"/>
      <c r="L216" s="26">
        <f>'TSS Summary'!O17</f>
        <v>-1.2228260869565002</v>
      </c>
      <c r="M216" s="82"/>
      <c r="N216" s="89">
        <v>0.08</v>
      </c>
      <c r="O216" s="90"/>
      <c r="P216" s="89">
        <v>0.08</v>
      </c>
      <c r="Q216" s="90">
        <v>0.23275000000000001</v>
      </c>
      <c r="R216" s="81">
        <f t="shared" si="14"/>
        <v>0.31275000000000003</v>
      </c>
      <c r="S216" s="81">
        <f>R216*1000</f>
        <v>312.75</v>
      </c>
      <c r="T216" s="82"/>
      <c r="U216" s="82" t="e">
        <f>#REF!/1000</f>
        <v>#REF!</v>
      </c>
    </row>
    <row r="217" spans="1:21">
      <c r="A217" s="34">
        <v>1</v>
      </c>
      <c r="B217" s="117" t="s">
        <v>3</v>
      </c>
      <c r="C217" s="37">
        <v>38184</v>
      </c>
      <c r="D217" s="115">
        <v>2004</v>
      </c>
      <c r="E217" s="32">
        <v>25.43</v>
      </c>
      <c r="F217" s="32">
        <v>390</v>
      </c>
      <c r="G217" s="32">
        <v>0.252</v>
      </c>
      <c r="H217" s="32">
        <v>66</v>
      </c>
      <c r="I217" s="32">
        <v>5.4</v>
      </c>
      <c r="J217" s="32">
        <v>7.06</v>
      </c>
      <c r="K217" s="32">
        <v>93.1</v>
      </c>
      <c r="L217" s="22">
        <f>'TSS Summary'!P2</f>
        <v>0.77114427860697687</v>
      </c>
      <c r="M217" s="21"/>
      <c r="N217" s="87">
        <v>0.25</v>
      </c>
      <c r="O217" s="88"/>
      <c r="P217" s="87">
        <v>0.25</v>
      </c>
      <c r="Q217" s="88">
        <v>0.435784</v>
      </c>
      <c r="R217" s="81">
        <f t="shared" si="14"/>
        <v>0.68578399999999995</v>
      </c>
      <c r="S217" s="81">
        <f>R217*1000</f>
        <v>685.78399999999999</v>
      </c>
      <c r="T217" s="21"/>
      <c r="U217" s="21" t="e">
        <f>#REF!/1000</f>
        <v>#REF!</v>
      </c>
    </row>
    <row r="218" spans="1:21">
      <c r="A218" s="34">
        <v>2</v>
      </c>
      <c r="B218" s="117" t="s">
        <v>4</v>
      </c>
      <c r="C218" s="37">
        <v>38184</v>
      </c>
      <c r="D218" s="115">
        <v>2004</v>
      </c>
      <c r="E218" s="32">
        <v>25.58</v>
      </c>
      <c r="F218" s="32">
        <v>359</v>
      </c>
      <c r="G218" s="32">
        <v>0.23100000000000001</v>
      </c>
      <c r="H218" s="32">
        <v>86.2</v>
      </c>
      <c r="I218" s="32">
        <v>7.04</v>
      </c>
      <c r="J218" s="32">
        <v>7.53</v>
      </c>
      <c r="K218" s="32">
        <v>84</v>
      </c>
      <c r="L218" s="18">
        <f>'TSS Summary'!P3</f>
        <v>1.6913946587537123</v>
      </c>
      <c r="M218" s="21"/>
      <c r="N218" s="87">
        <v>0.75</v>
      </c>
      <c r="O218" s="88"/>
      <c r="P218" s="87">
        <v>0.75</v>
      </c>
      <c r="Q218" s="88">
        <v>0.40105000000000002</v>
      </c>
      <c r="R218" s="81">
        <f t="shared" si="14"/>
        <v>1.1510500000000001</v>
      </c>
      <c r="S218" s="81">
        <f>R218*1000</f>
        <v>1151.0500000000002</v>
      </c>
      <c r="T218" s="21"/>
      <c r="U218" s="21" t="e">
        <f>#REF!/1000</f>
        <v>#REF!</v>
      </c>
    </row>
    <row r="219" spans="1:21">
      <c r="A219" s="34">
        <v>3</v>
      </c>
      <c r="B219" s="117" t="s">
        <v>10</v>
      </c>
      <c r="C219" s="37">
        <v>38184</v>
      </c>
      <c r="D219" s="115">
        <v>2004</v>
      </c>
      <c r="E219" s="32">
        <v>27.17</v>
      </c>
      <c r="F219" s="32">
        <v>363</v>
      </c>
      <c r="G219" s="32">
        <v>0.22600000000000001</v>
      </c>
      <c r="H219" s="32">
        <v>80.3</v>
      </c>
      <c r="I219" s="32">
        <v>6.39</v>
      </c>
      <c r="J219" s="32">
        <v>7.76</v>
      </c>
      <c r="K219" s="32">
        <v>85</v>
      </c>
      <c r="L219" s="18">
        <f>'TSS Summary'!P4</f>
        <v>2.746666666666675</v>
      </c>
      <c r="M219" s="21"/>
      <c r="N219" s="99">
        <v>0.2</v>
      </c>
      <c r="O219" s="96"/>
      <c r="P219" s="99">
        <v>0.2</v>
      </c>
      <c r="Q219" s="96">
        <v>0.96</v>
      </c>
      <c r="R219" s="81">
        <f t="shared" si="14"/>
        <v>1.1599999999999999</v>
      </c>
      <c r="S219" s="81">
        <f>R219*1000</f>
        <v>1160</v>
      </c>
      <c r="T219" s="21"/>
      <c r="U219" s="21" t="e">
        <f>#REF!/1000</f>
        <v>#REF!</v>
      </c>
    </row>
    <row r="220" spans="1:21">
      <c r="A220" s="34" t="s">
        <v>5</v>
      </c>
      <c r="B220" s="117" t="s">
        <v>11</v>
      </c>
      <c r="C220" s="37">
        <v>38184</v>
      </c>
      <c r="D220" s="115">
        <v>2004</v>
      </c>
      <c r="E220" s="32">
        <v>27.68</v>
      </c>
      <c r="F220" s="32">
        <v>375</v>
      </c>
      <c r="G220" s="32">
        <v>0.23200000000000001</v>
      </c>
      <c r="H220" s="32">
        <v>75.099999999999994</v>
      </c>
      <c r="I220" s="32">
        <v>5.87</v>
      </c>
      <c r="J220" s="32">
        <v>7.76</v>
      </c>
      <c r="K220" s="32">
        <v>70.7</v>
      </c>
      <c r="L220" s="18"/>
      <c r="M220" s="21"/>
      <c r="N220" s="32"/>
      <c r="O220" s="21"/>
      <c r="P220" s="32"/>
      <c r="Q220" s="21"/>
      <c r="R220" s="81"/>
      <c r="S220" s="81"/>
      <c r="T220" s="21"/>
      <c r="U220" s="21"/>
    </row>
    <row r="221" spans="1:21">
      <c r="A221" s="34" t="s">
        <v>12</v>
      </c>
      <c r="B221" s="117" t="s">
        <v>13</v>
      </c>
      <c r="C221" s="37">
        <v>38184</v>
      </c>
      <c r="D221" s="115">
        <v>2004</v>
      </c>
      <c r="E221" s="32">
        <v>27.14</v>
      </c>
      <c r="F221" s="32">
        <v>360</v>
      </c>
      <c r="G221" s="32">
        <v>0.22500000000000001</v>
      </c>
      <c r="H221" s="32">
        <v>76.2</v>
      </c>
      <c r="I221" s="32">
        <v>6.02</v>
      </c>
      <c r="J221" s="32">
        <v>7.79</v>
      </c>
      <c r="K221" s="32">
        <v>72.400000000000006</v>
      </c>
      <c r="L221" s="18"/>
      <c r="M221" s="21"/>
      <c r="N221" s="32"/>
      <c r="O221" s="21"/>
      <c r="P221" s="32"/>
      <c r="Q221" s="21"/>
      <c r="R221" s="81"/>
      <c r="S221" s="81"/>
      <c r="T221" s="21"/>
      <c r="U221" s="21"/>
    </row>
    <row r="222" spans="1:21">
      <c r="A222" s="34">
        <v>4</v>
      </c>
      <c r="B222" s="117" t="s">
        <v>8</v>
      </c>
      <c r="C222" s="37">
        <v>38184</v>
      </c>
      <c r="D222" s="115">
        <v>2004</v>
      </c>
      <c r="E222" s="32">
        <v>27.65</v>
      </c>
      <c r="F222" s="32">
        <v>355</v>
      </c>
      <c r="G222" s="32">
        <v>0.219</v>
      </c>
      <c r="H222" s="32">
        <v>14.5</v>
      </c>
      <c r="I222" s="32">
        <v>1.1000000000000001</v>
      </c>
      <c r="J222" s="32">
        <v>7.46</v>
      </c>
      <c r="K222" s="32">
        <v>-147.6</v>
      </c>
      <c r="L222" s="18">
        <f>'TSS Summary'!P5</f>
        <v>2.0626631853785877</v>
      </c>
      <c r="M222" s="21"/>
      <c r="N222" s="99">
        <v>0.03</v>
      </c>
      <c r="O222" s="96"/>
      <c r="P222" s="99">
        <v>0.03</v>
      </c>
      <c r="Q222" s="96">
        <v>0.94</v>
      </c>
      <c r="R222" s="81">
        <f t="shared" si="14"/>
        <v>0.97</v>
      </c>
      <c r="S222" s="81">
        <f t="shared" ref="S222:S227" si="16">R222*1000</f>
        <v>970</v>
      </c>
      <c r="T222" s="21"/>
      <c r="U222" s="21" t="e">
        <f>#REF!/1000</f>
        <v>#REF!</v>
      </c>
    </row>
    <row r="223" spans="1:21">
      <c r="A223" s="34">
        <v>5</v>
      </c>
      <c r="B223" s="117" t="s">
        <v>6</v>
      </c>
      <c r="C223" s="37">
        <v>38184</v>
      </c>
      <c r="D223" s="115">
        <v>2004</v>
      </c>
      <c r="E223" s="32">
        <v>26.28</v>
      </c>
      <c r="F223" s="32">
        <v>981</v>
      </c>
      <c r="G223" s="32">
        <v>0.623</v>
      </c>
      <c r="H223" s="32">
        <v>70.3</v>
      </c>
      <c r="I223" s="32">
        <v>5.59</v>
      </c>
      <c r="J223" s="32">
        <v>7.55</v>
      </c>
      <c r="K223" s="32">
        <v>45.4</v>
      </c>
      <c r="L223" s="18">
        <f>'TSS Summary'!P6</f>
        <v>2.1287128712871621</v>
      </c>
      <c r="M223" s="21"/>
      <c r="N223" s="99">
        <v>5.5</v>
      </c>
      <c r="O223" s="96"/>
      <c r="P223" s="99">
        <v>5.5</v>
      </c>
      <c r="Q223" s="96">
        <v>9.0299999999999994</v>
      </c>
      <c r="R223" s="81">
        <f t="shared" si="14"/>
        <v>14.53</v>
      </c>
      <c r="S223" s="81">
        <f t="shared" si="16"/>
        <v>14530</v>
      </c>
      <c r="T223" s="21"/>
      <c r="U223" s="21" t="e">
        <f>#REF!/1000</f>
        <v>#REF!</v>
      </c>
    </row>
    <row r="224" spans="1:21">
      <c r="A224" s="34">
        <v>6</v>
      </c>
      <c r="B224" s="117" t="s">
        <v>21</v>
      </c>
      <c r="C224" s="37">
        <v>38184</v>
      </c>
      <c r="D224" s="115">
        <v>2004</v>
      </c>
      <c r="E224" s="32">
        <v>25.17</v>
      </c>
      <c r="F224" s="32">
        <v>368</v>
      </c>
      <c r="G224" s="32">
        <v>0.23799999999999999</v>
      </c>
      <c r="H224" s="32">
        <v>67.099999999999994</v>
      </c>
      <c r="I224" s="32">
        <v>5.54</v>
      </c>
      <c r="J224" s="32">
        <v>7.42</v>
      </c>
      <c r="K224" s="32">
        <v>70.2</v>
      </c>
      <c r="L224" s="18">
        <f>'TSS Summary'!P7</f>
        <v>2.0935960591133091</v>
      </c>
      <c r="M224" s="21"/>
      <c r="N224" s="99">
        <v>8.91</v>
      </c>
      <c r="O224" s="96"/>
      <c r="P224" s="99">
        <v>8.91</v>
      </c>
      <c r="Q224" s="96">
        <v>0.67</v>
      </c>
      <c r="R224" s="81">
        <f t="shared" si="14"/>
        <v>9.58</v>
      </c>
      <c r="S224" s="81">
        <f t="shared" si="16"/>
        <v>9580</v>
      </c>
      <c r="T224" s="21"/>
      <c r="U224" s="21" t="e">
        <f>#REF!/1000</f>
        <v>#REF!</v>
      </c>
    </row>
    <row r="225" spans="1:21">
      <c r="A225" s="34">
        <v>7</v>
      </c>
      <c r="B225" s="117" t="s">
        <v>22</v>
      </c>
      <c r="C225" s="37">
        <v>38184</v>
      </c>
      <c r="D225" s="115">
        <v>2004</v>
      </c>
      <c r="E225" s="32">
        <v>25.55</v>
      </c>
      <c r="F225" s="32">
        <v>369</v>
      </c>
      <c r="G225" s="32">
        <v>0.23699999999999999</v>
      </c>
      <c r="H225" s="32">
        <v>32.200000000000003</v>
      </c>
      <c r="I225" s="32">
        <v>2.61</v>
      </c>
      <c r="J225" s="32">
        <v>7.46</v>
      </c>
      <c r="K225" s="32">
        <v>61.8</v>
      </c>
      <c r="L225" s="18">
        <f>'TSS Summary'!P8</f>
        <v>1.3930348258706244</v>
      </c>
      <c r="M225" s="21"/>
      <c r="N225" s="99">
        <v>7.06</v>
      </c>
      <c r="O225" s="96"/>
      <c r="P225" s="99">
        <v>7.06</v>
      </c>
      <c r="Q225" s="96">
        <v>1.1599999999999999</v>
      </c>
      <c r="R225" s="81">
        <f t="shared" si="14"/>
        <v>8.2199999999999989</v>
      </c>
      <c r="S225" s="81">
        <f t="shared" si="16"/>
        <v>8219.9999999999982</v>
      </c>
      <c r="T225" s="21"/>
      <c r="U225" s="21" t="e">
        <f>#REF!/1000</f>
        <v>#REF!</v>
      </c>
    </row>
    <row r="226" spans="1:21">
      <c r="A226" s="34">
        <v>8</v>
      </c>
      <c r="B226" s="117" t="s">
        <v>7</v>
      </c>
      <c r="C226" s="37">
        <v>38184</v>
      </c>
      <c r="D226" s="115">
        <v>2004</v>
      </c>
      <c r="E226" s="32">
        <v>29.95</v>
      </c>
      <c r="F226" s="32">
        <v>322</v>
      </c>
      <c r="G226" s="32">
        <v>0.191</v>
      </c>
      <c r="H226" s="32">
        <v>88.8</v>
      </c>
      <c r="I226" s="32">
        <v>6.73</v>
      </c>
      <c r="J226" s="32">
        <v>7.07</v>
      </c>
      <c r="K226" s="32">
        <v>73.2</v>
      </c>
      <c r="L226" s="18">
        <f>'TSS Summary'!P9</f>
        <v>0.57377049180328377</v>
      </c>
      <c r="M226" s="21"/>
      <c r="N226" s="99">
        <v>7.0000000000000007E-2</v>
      </c>
      <c r="O226" s="96"/>
      <c r="P226" s="99">
        <v>7.0000000000000007E-2</v>
      </c>
      <c r="Q226" s="96">
        <v>0.68</v>
      </c>
      <c r="R226" s="81">
        <f t="shared" si="14"/>
        <v>0.75</v>
      </c>
      <c r="S226" s="81">
        <f t="shared" si="16"/>
        <v>750</v>
      </c>
      <c r="T226" s="21"/>
      <c r="U226" s="21" t="e">
        <f>#REF!/1000</f>
        <v>#REF!</v>
      </c>
    </row>
    <row r="227" spans="1:21">
      <c r="A227" s="34">
        <v>9</v>
      </c>
      <c r="B227" s="117" t="s">
        <v>9</v>
      </c>
      <c r="C227" s="37">
        <v>38184</v>
      </c>
      <c r="D227" s="115">
        <v>2004</v>
      </c>
      <c r="E227" s="32">
        <v>25.88</v>
      </c>
      <c r="F227" s="32">
        <v>234</v>
      </c>
      <c r="G227" s="32">
        <v>0.15</v>
      </c>
      <c r="H227" s="32">
        <v>9.3000000000000007</v>
      </c>
      <c r="I227" s="32">
        <v>0.72</v>
      </c>
      <c r="J227" s="32">
        <v>7.32</v>
      </c>
      <c r="K227" s="32">
        <v>-50.9</v>
      </c>
      <c r="L227" s="18">
        <f>'TSS Summary'!P10</f>
        <v>5.3719008264463008</v>
      </c>
      <c r="M227" s="21"/>
      <c r="N227" s="99">
        <v>0.03</v>
      </c>
      <c r="O227" s="96"/>
      <c r="P227" s="99">
        <v>0.03</v>
      </c>
      <c r="Q227" s="96">
        <v>1.29</v>
      </c>
      <c r="R227" s="81">
        <f t="shared" si="14"/>
        <v>1.32</v>
      </c>
      <c r="S227" s="81">
        <f t="shared" si="16"/>
        <v>1320</v>
      </c>
      <c r="T227" s="21"/>
      <c r="U227" s="21" t="e">
        <f>#REF!/1000</f>
        <v>#REF!</v>
      </c>
    </row>
    <row r="228" spans="1:21">
      <c r="A228" s="34">
        <v>10</v>
      </c>
      <c r="B228" s="117" t="s">
        <v>23</v>
      </c>
      <c r="C228" s="37">
        <v>38184</v>
      </c>
      <c r="D228" s="115">
        <v>2004</v>
      </c>
      <c r="E228" s="32"/>
      <c r="F228" s="32"/>
      <c r="G228" s="32"/>
      <c r="H228" s="32"/>
      <c r="I228" s="32"/>
      <c r="J228" s="32"/>
      <c r="K228" s="32"/>
      <c r="L228" s="18"/>
      <c r="M228" s="21"/>
      <c r="N228" s="32"/>
      <c r="O228" s="21"/>
      <c r="P228" s="32"/>
      <c r="Q228" s="21"/>
      <c r="R228" s="81"/>
      <c r="S228" s="81"/>
      <c r="T228" s="21"/>
      <c r="U228" s="21"/>
    </row>
    <row r="229" spans="1:21">
      <c r="A229" s="34">
        <v>11</v>
      </c>
      <c r="B229" s="117" t="s">
        <v>14</v>
      </c>
      <c r="C229" s="37">
        <v>38184</v>
      </c>
      <c r="D229" s="115">
        <v>2004</v>
      </c>
      <c r="E229" s="32">
        <v>26.53</v>
      </c>
      <c r="F229" s="32">
        <v>224</v>
      </c>
      <c r="G229" s="32">
        <v>0.14199999999999999</v>
      </c>
      <c r="H229" s="32">
        <v>16.5</v>
      </c>
      <c r="I229" s="32">
        <v>1.31</v>
      </c>
      <c r="J229" s="32">
        <v>6.92</v>
      </c>
      <c r="K229" s="32">
        <v>-86.6</v>
      </c>
      <c r="L229" s="18">
        <f>'TSS Summary'!P12</f>
        <v>3.8662790697674358</v>
      </c>
      <c r="M229" s="21"/>
      <c r="N229" s="99">
        <v>0.02</v>
      </c>
      <c r="O229" s="96"/>
      <c r="P229" s="99">
        <v>0.02</v>
      </c>
      <c r="Q229" s="96">
        <v>0.86</v>
      </c>
      <c r="R229" s="81">
        <f t="shared" si="14"/>
        <v>0.88</v>
      </c>
      <c r="S229" s="81">
        <f>R229*1000</f>
        <v>880</v>
      </c>
      <c r="T229" s="21"/>
      <c r="U229" s="21" t="e">
        <f>#REF!/1000</f>
        <v>#REF!</v>
      </c>
    </row>
    <row r="230" spans="1:21">
      <c r="A230" s="34">
        <v>12</v>
      </c>
      <c r="B230" s="117" t="s">
        <v>15</v>
      </c>
      <c r="C230" s="37">
        <v>38184</v>
      </c>
      <c r="D230" s="115">
        <v>2004</v>
      </c>
      <c r="E230" s="32">
        <v>32.92</v>
      </c>
      <c r="F230" s="32">
        <v>641</v>
      </c>
      <c r="G230" s="32">
        <v>0.36199999999999999</v>
      </c>
      <c r="H230" s="32">
        <v>114.7</v>
      </c>
      <c r="I230" s="32">
        <v>8.26</v>
      </c>
      <c r="J230" s="32">
        <v>8.65</v>
      </c>
      <c r="K230" s="32">
        <v>19.3</v>
      </c>
      <c r="L230" s="18">
        <f>'TSS Summary'!P13</f>
        <v>9.8830409356724971</v>
      </c>
      <c r="M230" s="21">
        <v>0.218</v>
      </c>
      <c r="N230" s="99">
        <v>0.42</v>
      </c>
      <c r="O230" s="96">
        <v>0.34599999999999997</v>
      </c>
      <c r="P230" s="99">
        <v>0.42</v>
      </c>
      <c r="Q230" s="96">
        <v>1.88</v>
      </c>
      <c r="R230" s="81">
        <f t="shared" si="14"/>
        <v>2.2999999999999998</v>
      </c>
      <c r="S230" s="81">
        <f>R230*1000</f>
        <v>2300</v>
      </c>
      <c r="T230" s="21">
        <v>1.242</v>
      </c>
      <c r="U230" s="21" t="e">
        <f>#REF!/1000</f>
        <v>#REF!</v>
      </c>
    </row>
    <row r="231" spans="1:21">
      <c r="A231" s="34">
        <v>13</v>
      </c>
      <c r="B231" s="117" t="s">
        <v>16</v>
      </c>
      <c r="C231" s="37">
        <v>38184</v>
      </c>
      <c r="D231" s="115">
        <v>2004</v>
      </c>
      <c r="E231" s="32"/>
      <c r="F231" s="32"/>
      <c r="G231" s="32"/>
      <c r="H231" s="32"/>
      <c r="I231" s="32"/>
      <c r="J231" s="32"/>
      <c r="K231" s="32"/>
      <c r="L231" s="18"/>
      <c r="M231" s="21"/>
      <c r="N231" s="32"/>
      <c r="O231" s="21"/>
      <c r="P231" s="32"/>
      <c r="Q231" s="21"/>
      <c r="R231" s="81"/>
      <c r="S231" s="81"/>
      <c r="T231" s="21"/>
      <c r="U231" s="21"/>
    </row>
    <row r="232" spans="1:21">
      <c r="A232" s="34">
        <v>14</v>
      </c>
      <c r="B232" s="117" t="s">
        <v>17</v>
      </c>
      <c r="C232" s="37">
        <v>38184</v>
      </c>
      <c r="D232" s="115">
        <v>2004</v>
      </c>
      <c r="E232" s="32"/>
      <c r="F232" s="32"/>
      <c r="G232" s="32"/>
      <c r="H232" s="32"/>
      <c r="I232" s="32"/>
      <c r="J232" s="32"/>
      <c r="K232" s="32"/>
      <c r="L232" s="18"/>
      <c r="M232" s="21"/>
      <c r="N232" s="32"/>
      <c r="O232" s="21"/>
      <c r="P232" s="32"/>
      <c r="Q232" s="21"/>
      <c r="R232" s="81"/>
      <c r="S232" s="81"/>
      <c r="T232" s="21"/>
      <c r="U232" s="21"/>
    </row>
    <row r="233" spans="1:21" s="20" customFormat="1">
      <c r="A233" s="35">
        <v>15</v>
      </c>
      <c r="B233" s="75" t="s">
        <v>18</v>
      </c>
      <c r="C233" s="39">
        <v>38184</v>
      </c>
      <c r="D233" s="115">
        <v>2004</v>
      </c>
      <c r="E233" s="40">
        <v>29.14</v>
      </c>
      <c r="F233" s="40">
        <v>263</v>
      </c>
      <c r="G233" s="40">
        <v>0.159</v>
      </c>
      <c r="H233" s="40">
        <v>40</v>
      </c>
      <c r="I233" s="40">
        <v>3.03</v>
      </c>
      <c r="J233" s="40">
        <v>7.88</v>
      </c>
      <c r="K233" s="40">
        <v>-82</v>
      </c>
      <c r="L233" s="18">
        <f>'TSS Summary'!P16</f>
        <v>5.4736842105263364</v>
      </c>
      <c r="M233" s="100">
        <v>0.21099999999999999</v>
      </c>
      <c r="N233" s="101">
        <v>0.02</v>
      </c>
      <c r="O233" s="100">
        <v>8.0000000000000002E-3</v>
      </c>
      <c r="P233" s="101">
        <v>0.02</v>
      </c>
      <c r="Q233" s="82">
        <v>2.39</v>
      </c>
      <c r="R233" s="81">
        <f t="shared" si="14"/>
        <v>2.41</v>
      </c>
      <c r="S233" s="81">
        <f>R233*1000</f>
        <v>2410</v>
      </c>
      <c r="T233" s="100">
        <v>1.756</v>
      </c>
      <c r="U233" s="21" t="e">
        <f>#REF!/1000</f>
        <v>#REF!</v>
      </c>
    </row>
    <row r="234" spans="1:21" s="20" customFormat="1">
      <c r="A234" s="35" t="s">
        <v>59</v>
      </c>
      <c r="B234" s="75"/>
      <c r="C234" s="39">
        <v>38184</v>
      </c>
      <c r="D234" s="115">
        <v>2004</v>
      </c>
      <c r="E234" s="40"/>
      <c r="F234" s="40"/>
      <c r="G234" s="40"/>
      <c r="H234" s="40"/>
      <c r="I234" s="40"/>
      <c r="J234" s="40"/>
      <c r="K234" s="40"/>
      <c r="L234" s="26">
        <f>'TSS Summary'!P17</f>
        <v>-0.79999999999999516</v>
      </c>
      <c r="M234" s="82"/>
      <c r="N234" s="40">
        <v>0.02</v>
      </c>
      <c r="O234" s="82"/>
      <c r="P234" s="40">
        <v>0.02</v>
      </c>
      <c r="Q234" s="82">
        <v>0.19</v>
      </c>
      <c r="R234" s="81">
        <f t="shared" si="14"/>
        <v>0.21</v>
      </c>
      <c r="S234" s="81">
        <f>R234*1000</f>
        <v>210</v>
      </c>
      <c r="T234" s="82"/>
      <c r="U234" s="82" t="e">
        <f>#REF!/1000</f>
        <v>#REF!</v>
      </c>
    </row>
    <row r="235" spans="1:21">
      <c r="A235" s="34">
        <v>1</v>
      </c>
      <c r="B235" s="117" t="s">
        <v>3</v>
      </c>
      <c r="C235" s="37">
        <v>38223</v>
      </c>
      <c r="D235" s="115">
        <v>2004</v>
      </c>
      <c r="E235" s="32"/>
      <c r="F235" s="32"/>
      <c r="G235" s="32"/>
      <c r="H235" s="32"/>
      <c r="I235" s="32"/>
      <c r="J235" s="32"/>
      <c r="K235" s="32"/>
      <c r="L235" s="22"/>
      <c r="M235" s="21"/>
      <c r="N235" s="101">
        <v>1.46</v>
      </c>
      <c r="O235" s="100"/>
      <c r="P235" s="101">
        <v>1.46</v>
      </c>
      <c r="Q235" s="100">
        <v>0.71</v>
      </c>
      <c r="R235" s="81">
        <f t="shared" si="14"/>
        <v>2.17</v>
      </c>
      <c r="S235" s="81">
        <f>R235*1000</f>
        <v>2170</v>
      </c>
      <c r="T235" s="21"/>
      <c r="U235" s="21" t="e">
        <f>#REF!/1000</f>
        <v>#REF!</v>
      </c>
    </row>
    <row r="236" spans="1:21">
      <c r="A236" s="34">
        <v>2</v>
      </c>
      <c r="B236" s="117" t="s">
        <v>4</v>
      </c>
      <c r="C236" s="37">
        <v>38223</v>
      </c>
      <c r="D236" s="115">
        <v>2004</v>
      </c>
      <c r="E236" s="32"/>
      <c r="F236" s="32"/>
      <c r="G236" s="32"/>
      <c r="H236" s="32"/>
      <c r="I236" s="32"/>
      <c r="J236" s="32"/>
      <c r="K236" s="32"/>
      <c r="L236" s="18"/>
      <c r="M236" s="21"/>
      <c r="N236" s="101">
        <v>0.76</v>
      </c>
      <c r="O236" s="100"/>
      <c r="P236" s="101">
        <v>0.76</v>
      </c>
      <c r="Q236" s="100">
        <v>1.1299999999999999</v>
      </c>
      <c r="R236" s="81">
        <f t="shared" si="14"/>
        <v>1.89</v>
      </c>
      <c r="S236" s="81">
        <f>R236*1000</f>
        <v>1890</v>
      </c>
      <c r="T236" s="21"/>
      <c r="U236" s="21" t="e">
        <f>#REF!/1000</f>
        <v>#REF!</v>
      </c>
    </row>
    <row r="237" spans="1:21">
      <c r="A237" s="34">
        <v>3</v>
      </c>
      <c r="B237" s="117" t="s">
        <v>10</v>
      </c>
      <c r="C237" s="37">
        <v>38223</v>
      </c>
      <c r="D237" s="115">
        <v>2004</v>
      </c>
      <c r="E237" s="32"/>
      <c r="F237" s="32"/>
      <c r="G237" s="32"/>
      <c r="H237" s="32"/>
      <c r="I237" s="32"/>
      <c r="J237" s="32"/>
      <c r="K237" s="32"/>
      <c r="L237" s="18"/>
      <c r="M237" s="21"/>
      <c r="N237" s="101">
        <v>0.85</v>
      </c>
      <c r="O237" s="100"/>
      <c r="P237" s="101">
        <v>0.85</v>
      </c>
      <c r="Q237" s="100">
        <v>0.93</v>
      </c>
      <c r="R237" s="81">
        <f t="shared" si="14"/>
        <v>1.78</v>
      </c>
      <c r="S237" s="81">
        <f>R237*1000</f>
        <v>1780</v>
      </c>
      <c r="T237" s="21"/>
      <c r="U237" s="21" t="e">
        <f>#REF!/1000</f>
        <v>#REF!</v>
      </c>
    </row>
    <row r="238" spans="1:21">
      <c r="A238" s="34" t="s">
        <v>5</v>
      </c>
      <c r="B238" s="117" t="s">
        <v>11</v>
      </c>
      <c r="C238" s="37">
        <v>38223</v>
      </c>
      <c r="D238" s="115">
        <v>2004</v>
      </c>
      <c r="E238" s="32"/>
      <c r="F238" s="32"/>
      <c r="G238" s="32"/>
      <c r="H238" s="32"/>
      <c r="I238" s="32"/>
      <c r="J238" s="32"/>
      <c r="K238" s="32"/>
      <c r="L238" s="18"/>
      <c r="M238" s="21"/>
      <c r="N238" s="32"/>
      <c r="O238" s="21"/>
      <c r="P238" s="32"/>
      <c r="Q238" s="21"/>
      <c r="R238" s="81"/>
      <c r="S238" s="81"/>
      <c r="T238" s="21"/>
      <c r="U238" s="21"/>
    </row>
    <row r="239" spans="1:21">
      <c r="A239" s="34" t="s">
        <v>12</v>
      </c>
      <c r="B239" s="117" t="s">
        <v>13</v>
      </c>
      <c r="C239" s="37">
        <v>38223</v>
      </c>
      <c r="D239" s="115">
        <v>2004</v>
      </c>
      <c r="E239" s="32"/>
      <c r="F239" s="32"/>
      <c r="G239" s="32"/>
      <c r="H239" s="32"/>
      <c r="I239" s="32"/>
      <c r="J239" s="32"/>
      <c r="K239" s="32"/>
      <c r="L239" s="18"/>
      <c r="M239" s="21"/>
      <c r="N239" s="32"/>
      <c r="O239" s="21"/>
      <c r="P239" s="32"/>
      <c r="Q239" s="21"/>
      <c r="R239" s="81"/>
      <c r="S239" s="81"/>
      <c r="T239" s="21"/>
      <c r="U239" s="21"/>
    </row>
    <row r="240" spans="1:21">
      <c r="A240" s="34">
        <v>4</v>
      </c>
      <c r="B240" s="117" t="s">
        <v>8</v>
      </c>
      <c r="C240" s="37">
        <v>38223</v>
      </c>
      <c r="D240" s="115">
        <v>2004</v>
      </c>
      <c r="E240" s="32"/>
      <c r="F240" s="32"/>
      <c r="G240" s="32"/>
      <c r="H240" s="32"/>
      <c r="I240" s="32"/>
      <c r="J240" s="32"/>
      <c r="K240" s="32"/>
      <c r="L240" s="18"/>
      <c r="M240" s="21"/>
      <c r="N240" s="32">
        <v>0.38</v>
      </c>
      <c r="O240" s="21"/>
      <c r="P240" s="32">
        <v>0.38</v>
      </c>
      <c r="Q240" s="21">
        <v>0.47</v>
      </c>
      <c r="R240" s="81">
        <f t="shared" si="14"/>
        <v>0.85</v>
      </c>
      <c r="S240" s="81">
        <f t="shared" ref="S240:S247" si="17">R240*1000</f>
        <v>850</v>
      </c>
      <c r="T240" s="21"/>
      <c r="U240" s="21" t="e">
        <f>#REF!/1000</f>
        <v>#REF!</v>
      </c>
    </row>
    <row r="241" spans="1:21">
      <c r="A241" s="34">
        <v>5</v>
      </c>
      <c r="B241" s="117" t="s">
        <v>6</v>
      </c>
      <c r="C241" s="37">
        <v>38223</v>
      </c>
      <c r="D241" s="115">
        <v>2004</v>
      </c>
      <c r="E241" s="32"/>
      <c r="F241" s="32"/>
      <c r="G241" s="32"/>
      <c r="H241" s="32"/>
      <c r="I241" s="32"/>
      <c r="J241" s="32"/>
      <c r="K241" s="32"/>
      <c r="L241" s="18"/>
      <c r="M241" s="21"/>
      <c r="N241" s="32">
        <v>5.91</v>
      </c>
      <c r="O241" s="21"/>
      <c r="P241" s="32">
        <v>5.91</v>
      </c>
      <c r="Q241" s="21">
        <v>1.0900000000000001</v>
      </c>
      <c r="R241" s="81">
        <f t="shared" si="14"/>
        <v>7</v>
      </c>
      <c r="S241" s="81">
        <f t="shared" si="17"/>
        <v>7000</v>
      </c>
      <c r="T241" s="21"/>
      <c r="U241" s="21" t="e">
        <f>#REF!/1000</f>
        <v>#REF!</v>
      </c>
    </row>
    <row r="242" spans="1:21">
      <c r="A242" s="34">
        <v>6</v>
      </c>
      <c r="B242" s="117" t="s">
        <v>21</v>
      </c>
      <c r="C242" s="37">
        <v>38223</v>
      </c>
      <c r="D242" s="115">
        <v>2004</v>
      </c>
      <c r="E242" s="32"/>
      <c r="F242" s="32"/>
      <c r="G242" s="32"/>
      <c r="H242" s="32"/>
      <c r="I242" s="32"/>
      <c r="J242" s="32"/>
      <c r="K242" s="32"/>
      <c r="L242" s="18"/>
      <c r="M242" s="21"/>
      <c r="N242" s="32">
        <v>6.16</v>
      </c>
      <c r="O242" s="21"/>
      <c r="P242" s="32">
        <v>6.16</v>
      </c>
      <c r="Q242" s="21">
        <v>0.82</v>
      </c>
      <c r="R242" s="81">
        <f t="shared" si="14"/>
        <v>6.98</v>
      </c>
      <c r="S242" s="81">
        <f t="shared" si="17"/>
        <v>6980</v>
      </c>
      <c r="T242" s="21"/>
      <c r="U242" s="21" t="e">
        <f>#REF!/1000</f>
        <v>#REF!</v>
      </c>
    </row>
    <row r="243" spans="1:21">
      <c r="A243" s="34">
        <v>7</v>
      </c>
      <c r="B243" s="117" t="s">
        <v>22</v>
      </c>
      <c r="C243" s="37">
        <v>38223</v>
      </c>
      <c r="D243" s="115">
        <v>2004</v>
      </c>
      <c r="E243" s="32"/>
      <c r="F243" s="32"/>
      <c r="G243" s="32"/>
      <c r="H243" s="32"/>
      <c r="I243" s="32"/>
      <c r="J243" s="32"/>
      <c r="K243" s="32"/>
      <c r="L243" s="18"/>
      <c r="M243" s="21"/>
      <c r="N243" s="32"/>
      <c r="O243" s="21"/>
      <c r="P243" s="21"/>
      <c r="Q243" s="91">
        <v>1.52</v>
      </c>
      <c r="R243" s="81">
        <f t="shared" si="14"/>
        <v>1.52</v>
      </c>
      <c r="S243" s="81">
        <f t="shared" si="17"/>
        <v>1520</v>
      </c>
      <c r="T243" s="21"/>
      <c r="U243" s="21">
        <v>1.046</v>
      </c>
    </row>
    <row r="244" spans="1:21">
      <c r="A244" s="34">
        <v>8</v>
      </c>
      <c r="B244" s="117" t="s">
        <v>7</v>
      </c>
      <c r="C244" s="37">
        <v>38223</v>
      </c>
      <c r="D244" s="115">
        <v>2004</v>
      </c>
      <c r="E244" s="32"/>
      <c r="F244" s="32"/>
      <c r="G244" s="32"/>
      <c r="H244" s="32"/>
      <c r="I244" s="32"/>
      <c r="J244" s="32"/>
      <c r="K244" s="32"/>
      <c r="L244" s="18"/>
      <c r="M244" s="21"/>
      <c r="N244" s="32"/>
      <c r="O244" s="21"/>
      <c r="P244" s="21"/>
      <c r="Q244" s="21">
        <v>0.88200000000000001</v>
      </c>
      <c r="R244" s="81">
        <f t="shared" si="14"/>
        <v>0.88200000000000001</v>
      </c>
      <c r="S244" s="81">
        <f t="shared" si="17"/>
        <v>882</v>
      </c>
      <c r="T244" s="21"/>
      <c r="U244" s="21">
        <v>0.53700000000000003</v>
      </c>
    </row>
    <row r="245" spans="1:21">
      <c r="A245" s="34">
        <v>9</v>
      </c>
      <c r="B245" s="117" t="s">
        <v>9</v>
      </c>
      <c r="C245" s="37">
        <v>38223</v>
      </c>
      <c r="D245" s="115">
        <v>2004</v>
      </c>
      <c r="E245" s="32"/>
      <c r="F245" s="32"/>
      <c r="G245" s="32"/>
      <c r="H245" s="32"/>
      <c r="I245" s="32"/>
      <c r="J245" s="32"/>
      <c r="K245" s="32"/>
      <c r="L245" s="18"/>
      <c r="M245" s="21"/>
      <c r="N245" s="32"/>
      <c r="O245" s="21"/>
      <c r="P245" s="21"/>
      <c r="Q245" s="21">
        <v>1.613</v>
      </c>
      <c r="R245" s="81">
        <f t="shared" si="14"/>
        <v>1.613</v>
      </c>
      <c r="S245" s="81">
        <f t="shared" si="17"/>
        <v>1613</v>
      </c>
      <c r="T245" s="21"/>
      <c r="U245" s="21">
        <v>1.0649999999999999</v>
      </c>
    </row>
    <row r="246" spans="1:21">
      <c r="A246" s="34">
        <v>10</v>
      </c>
      <c r="B246" s="117" t="s">
        <v>23</v>
      </c>
      <c r="C246" s="37">
        <v>38223</v>
      </c>
      <c r="D246" s="115">
        <v>2004</v>
      </c>
      <c r="E246" s="32"/>
      <c r="F246" s="32"/>
      <c r="G246" s="32"/>
      <c r="H246" s="32"/>
      <c r="I246" s="32"/>
      <c r="J246" s="32"/>
      <c r="K246" s="32"/>
      <c r="L246" s="18"/>
      <c r="M246" s="21"/>
      <c r="N246" s="32"/>
      <c r="O246" s="21"/>
      <c r="P246" s="21"/>
      <c r="Q246" s="21">
        <v>2.2839999999999998</v>
      </c>
      <c r="R246" s="81">
        <f t="shared" si="14"/>
        <v>2.2839999999999998</v>
      </c>
      <c r="S246" s="81">
        <f t="shared" si="17"/>
        <v>2284</v>
      </c>
      <c r="T246" s="21"/>
      <c r="U246" s="21">
        <v>2.109</v>
      </c>
    </row>
    <row r="247" spans="1:21">
      <c r="A247" s="34">
        <v>11</v>
      </c>
      <c r="B247" s="117" t="s">
        <v>14</v>
      </c>
      <c r="C247" s="37">
        <v>38223</v>
      </c>
      <c r="D247" s="115">
        <v>2004</v>
      </c>
      <c r="E247" s="32"/>
      <c r="F247" s="32"/>
      <c r="G247" s="32"/>
      <c r="H247" s="32"/>
      <c r="I247" s="32"/>
      <c r="J247" s="32"/>
      <c r="K247" s="32"/>
      <c r="L247" s="18"/>
      <c r="M247" s="21"/>
      <c r="N247" s="32"/>
      <c r="O247" s="21"/>
      <c r="P247" s="21"/>
      <c r="Q247" s="21">
        <v>0.79</v>
      </c>
      <c r="R247" s="81">
        <f t="shared" si="14"/>
        <v>0.79</v>
      </c>
      <c r="S247" s="81">
        <f t="shared" si="17"/>
        <v>790</v>
      </c>
      <c r="T247" s="21"/>
      <c r="U247" s="21">
        <v>0.28599999999999998</v>
      </c>
    </row>
    <row r="248" spans="1:21">
      <c r="A248" s="34">
        <v>12</v>
      </c>
      <c r="B248" s="117" t="s">
        <v>15</v>
      </c>
      <c r="C248" s="37">
        <v>38223</v>
      </c>
      <c r="D248" s="115">
        <v>2004</v>
      </c>
      <c r="E248" s="32"/>
      <c r="F248" s="32"/>
      <c r="G248" s="32"/>
      <c r="H248" s="32"/>
      <c r="I248" s="32"/>
      <c r="J248" s="32"/>
      <c r="K248" s="32"/>
      <c r="L248" s="18"/>
      <c r="M248" s="21"/>
      <c r="N248" s="32"/>
      <c r="O248" s="21"/>
      <c r="P248" s="21"/>
      <c r="Q248" s="21"/>
      <c r="R248" s="81"/>
      <c r="S248" s="81"/>
      <c r="T248" s="21"/>
      <c r="U248" s="21"/>
    </row>
    <row r="249" spans="1:21">
      <c r="A249" s="34">
        <v>13</v>
      </c>
      <c r="B249" s="117" t="s">
        <v>16</v>
      </c>
      <c r="C249" s="37">
        <v>38223</v>
      </c>
      <c r="D249" s="115">
        <v>2004</v>
      </c>
      <c r="E249" s="32"/>
      <c r="F249" s="32"/>
      <c r="G249" s="32"/>
      <c r="H249" s="32"/>
      <c r="I249" s="32"/>
      <c r="J249" s="32"/>
      <c r="K249" s="32"/>
      <c r="L249" s="18"/>
      <c r="M249" s="21"/>
      <c r="N249" s="32"/>
      <c r="O249" s="21"/>
      <c r="P249" s="21"/>
      <c r="Q249" s="21"/>
      <c r="R249" s="81"/>
      <c r="S249" s="81"/>
      <c r="T249" s="21"/>
      <c r="U249" s="21"/>
    </row>
    <row r="250" spans="1:21">
      <c r="A250" s="34">
        <v>14</v>
      </c>
      <c r="B250" s="117" t="s">
        <v>17</v>
      </c>
      <c r="C250" s="37">
        <v>38223</v>
      </c>
      <c r="D250" s="115">
        <v>2004</v>
      </c>
      <c r="E250" s="32"/>
      <c r="F250" s="32"/>
      <c r="G250" s="32"/>
      <c r="H250" s="32"/>
      <c r="I250" s="32"/>
      <c r="J250" s="32"/>
      <c r="K250" s="32"/>
      <c r="L250" s="18"/>
      <c r="M250" s="21"/>
      <c r="N250" s="32"/>
      <c r="O250" s="21"/>
      <c r="P250" s="21"/>
      <c r="Q250" s="21"/>
      <c r="R250" s="81"/>
      <c r="S250" s="81"/>
      <c r="T250" s="21"/>
      <c r="U250" s="21"/>
    </row>
    <row r="251" spans="1:21">
      <c r="A251" s="34">
        <v>15</v>
      </c>
      <c r="B251" s="117" t="s">
        <v>18</v>
      </c>
      <c r="C251" s="37">
        <v>38223</v>
      </c>
      <c r="D251" s="115">
        <v>2004</v>
      </c>
      <c r="E251" s="32"/>
      <c r="F251" s="32"/>
      <c r="G251" s="32"/>
      <c r="H251" s="32"/>
      <c r="I251" s="32"/>
      <c r="J251" s="32"/>
      <c r="K251" s="32"/>
      <c r="L251" s="18"/>
      <c r="M251" s="21"/>
      <c r="N251" s="32"/>
      <c r="O251" s="21"/>
      <c r="P251" s="21"/>
      <c r="Q251" s="21"/>
      <c r="R251" s="81"/>
      <c r="S251" s="81"/>
      <c r="T251" s="21"/>
      <c r="U251" s="21"/>
    </row>
    <row r="252" spans="1:21">
      <c r="A252" s="34" t="s">
        <v>65</v>
      </c>
      <c r="B252" s="117" t="s">
        <v>3</v>
      </c>
      <c r="C252" s="37">
        <v>38223</v>
      </c>
      <c r="D252" s="115">
        <v>2004</v>
      </c>
      <c r="E252" s="32"/>
      <c r="F252" s="32"/>
      <c r="G252" s="32"/>
      <c r="H252" s="32"/>
      <c r="I252" s="32"/>
      <c r="J252" s="32"/>
      <c r="K252" s="32"/>
      <c r="L252" s="22"/>
      <c r="M252" s="21"/>
      <c r="N252" s="32"/>
      <c r="O252" s="21"/>
      <c r="P252" s="21"/>
      <c r="Q252" s="21">
        <v>1.2470000000000001</v>
      </c>
      <c r="R252" s="81">
        <f t="shared" si="14"/>
        <v>1.2470000000000001</v>
      </c>
      <c r="S252" s="81">
        <f>R252*1000</f>
        <v>1247</v>
      </c>
      <c r="T252" s="21"/>
      <c r="U252" s="21">
        <v>0.78200000000000003</v>
      </c>
    </row>
    <row r="253" spans="1:21" s="20" customFormat="1">
      <c r="A253" s="35" t="s">
        <v>59</v>
      </c>
      <c r="B253" s="75"/>
      <c r="C253" s="39">
        <v>38223</v>
      </c>
      <c r="D253" s="115">
        <v>2004</v>
      </c>
      <c r="E253" s="40"/>
      <c r="F253" s="40"/>
      <c r="G253" s="40"/>
      <c r="H253" s="40"/>
      <c r="I253" s="40"/>
      <c r="J253" s="40"/>
      <c r="K253" s="40"/>
      <c r="L253" s="26"/>
      <c r="M253" s="82"/>
      <c r="N253" s="40"/>
      <c r="O253" s="82"/>
      <c r="P253" s="82"/>
      <c r="Q253" s="82">
        <v>0.15</v>
      </c>
      <c r="R253" s="81">
        <f t="shared" si="14"/>
        <v>0.15</v>
      </c>
      <c r="S253" s="81">
        <f>R253*1000</f>
        <v>150</v>
      </c>
      <c r="T253" s="82"/>
      <c r="U253" s="82">
        <v>2.3E-2</v>
      </c>
    </row>
    <row r="254" spans="1:21">
      <c r="A254" s="34">
        <v>1</v>
      </c>
      <c r="B254" s="117" t="s">
        <v>3</v>
      </c>
      <c r="C254" s="37">
        <v>38247</v>
      </c>
      <c r="D254" s="115">
        <v>2004</v>
      </c>
      <c r="E254" s="32">
        <v>27.3</v>
      </c>
      <c r="F254" s="32">
        <v>331</v>
      </c>
      <c r="G254" s="32">
        <v>0.20599999999999999</v>
      </c>
      <c r="H254" s="32">
        <v>70.7</v>
      </c>
      <c r="I254" s="32">
        <v>5.6</v>
      </c>
      <c r="J254" s="32">
        <v>6.69</v>
      </c>
      <c r="K254" s="32">
        <v>81.099999999999994</v>
      </c>
      <c r="L254" s="22">
        <f>'TSS Summary'!Q2</f>
        <v>2.1848739495798402</v>
      </c>
      <c r="M254" s="21"/>
      <c r="N254" s="32"/>
      <c r="O254" s="21"/>
      <c r="P254" s="21"/>
      <c r="Q254" s="21">
        <v>1.004</v>
      </c>
      <c r="R254" s="81">
        <f t="shared" si="14"/>
        <v>1.004</v>
      </c>
      <c r="S254" s="81">
        <f>R254*1000</f>
        <v>1004</v>
      </c>
      <c r="T254" s="21"/>
      <c r="U254" s="21">
        <v>0.67500000000000004</v>
      </c>
    </row>
    <row r="255" spans="1:21">
      <c r="A255" s="34">
        <v>2</v>
      </c>
      <c r="B255" s="117" t="s">
        <v>4</v>
      </c>
      <c r="C255" s="37">
        <v>38247</v>
      </c>
      <c r="D255" s="115">
        <v>2004</v>
      </c>
      <c r="E255" s="32">
        <v>27.22</v>
      </c>
      <c r="F255" s="32">
        <v>298</v>
      </c>
      <c r="G255" s="32">
        <v>0.185</v>
      </c>
      <c r="H255" s="32">
        <v>90.7</v>
      </c>
      <c r="I255" s="32">
        <v>7.16</v>
      </c>
      <c r="J255" s="32">
        <v>6.52</v>
      </c>
      <c r="K255" s="32">
        <v>95</v>
      </c>
      <c r="L255" s="18">
        <f>'TSS Summary'!Q3</f>
        <v>7.6436781609195288</v>
      </c>
      <c r="M255" s="21"/>
      <c r="N255" s="32"/>
      <c r="O255" s="21"/>
      <c r="P255" s="21"/>
      <c r="Q255" s="21">
        <v>0.85099999999999998</v>
      </c>
      <c r="R255" s="81">
        <f t="shared" si="14"/>
        <v>0.85099999999999998</v>
      </c>
      <c r="S255" s="81">
        <f>R255*1000</f>
        <v>851</v>
      </c>
      <c r="T255" s="21"/>
      <c r="U255" s="21">
        <v>0.442</v>
      </c>
    </row>
    <row r="256" spans="1:21">
      <c r="A256" s="34">
        <v>3</v>
      </c>
      <c r="B256" s="117" t="s">
        <v>10</v>
      </c>
      <c r="C256" s="37">
        <v>38247</v>
      </c>
      <c r="D256" s="115">
        <v>2004</v>
      </c>
      <c r="E256" s="32">
        <v>28.16</v>
      </c>
      <c r="F256" s="32">
        <v>299</v>
      </c>
      <c r="G256" s="32">
        <v>0.183</v>
      </c>
      <c r="H256" s="32">
        <v>64.7</v>
      </c>
      <c r="I256" s="32">
        <v>5.03</v>
      </c>
      <c r="J256" s="32">
        <v>7.22</v>
      </c>
      <c r="K256" s="32">
        <v>54.9</v>
      </c>
      <c r="L256" s="18">
        <f>'TSS Summary'!Q4</f>
        <v>2.6932084309133772</v>
      </c>
      <c r="M256" s="21"/>
      <c r="N256" s="32"/>
      <c r="O256" s="21"/>
      <c r="P256" s="21"/>
      <c r="Q256" s="21">
        <v>0.97299999999999998</v>
      </c>
      <c r="R256" s="81">
        <f t="shared" si="14"/>
        <v>0.97299999999999998</v>
      </c>
      <c r="S256" s="81">
        <f>R256*1000</f>
        <v>973</v>
      </c>
      <c r="T256" s="21"/>
      <c r="U256" s="21">
        <v>0.53800000000000003</v>
      </c>
    </row>
    <row r="257" spans="1:21">
      <c r="A257" s="34" t="s">
        <v>5</v>
      </c>
      <c r="B257" s="117" t="s">
        <v>11</v>
      </c>
      <c r="C257" s="37">
        <v>38247</v>
      </c>
      <c r="D257" s="115">
        <v>2004</v>
      </c>
      <c r="E257" s="32">
        <v>27.41</v>
      </c>
      <c r="F257" s="32">
        <v>204</v>
      </c>
      <c r="G257" s="32">
        <v>0.128</v>
      </c>
      <c r="H257" s="32">
        <v>81</v>
      </c>
      <c r="I257" s="32">
        <v>6</v>
      </c>
      <c r="J257" s="32">
        <v>7.1</v>
      </c>
      <c r="K257" s="32">
        <v>68.2</v>
      </c>
      <c r="L257" s="18"/>
      <c r="M257" s="21"/>
      <c r="N257" s="32"/>
      <c r="O257" s="21"/>
      <c r="P257" s="21"/>
      <c r="Q257" s="21"/>
      <c r="R257" s="81"/>
      <c r="S257" s="81"/>
      <c r="T257" s="21"/>
      <c r="U257" s="21"/>
    </row>
    <row r="258" spans="1:21">
      <c r="A258" s="34" t="s">
        <v>12</v>
      </c>
      <c r="B258" s="117" t="s">
        <v>13</v>
      </c>
      <c r="C258" s="37">
        <v>38247</v>
      </c>
      <c r="D258" s="115">
        <v>2004</v>
      </c>
      <c r="E258" s="32">
        <v>27.84</v>
      </c>
      <c r="F258" s="32">
        <v>259</v>
      </c>
      <c r="G258" s="32">
        <v>0.16</v>
      </c>
      <c r="H258" s="32">
        <v>58.6</v>
      </c>
      <c r="I258" s="32">
        <v>4.5599999999999996</v>
      </c>
      <c r="J258" s="32">
        <v>6.96</v>
      </c>
      <c r="K258" s="32">
        <v>72.3</v>
      </c>
      <c r="L258" s="18"/>
      <c r="M258" s="21"/>
      <c r="N258" s="32"/>
      <c r="O258" s="21"/>
      <c r="P258" s="21"/>
      <c r="Q258" s="21"/>
      <c r="R258" s="81"/>
      <c r="S258" s="81"/>
      <c r="T258" s="21"/>
      <c r="U258" s="21"/>
    </row>
    <row r="259" spans="1:21">
      <c r="A259" s="34">
        <v>4</v>
      </c>
      <c r="B259" s="117" t="s">
        <v>8</v>
      </c>
      <c r="C259" s="37">
        <v>38247</v>
      </c>
      <c r="D259" s="115">
        <v>2004</v>
      </c>
      <c r="E259" s="32">
        <v>27.73</v>
      </c>
      <c r="F259" s="32">
        <v>365</v>
      </c>
      <c r="G259" s="32">
        <v>0.223</v>
      </c>
      <c r="H259" s="32">
        <v>35.6</v>
      </c>
      <c r="I259" s="32">
        <v>2.85</v>
      </c>
      <c r="J259" s="32">
        <v>7.03</v>
      </c>
      <c r="K259" s="32">
        <v>48.2</v>
      </c>
      <c r="L259" s="18">
        <f>'TSS Summary'!Q5</f>
        <v>5.2142857142857091</v>
      </c>
      <c r="M259" s="21"/>
      <c r="N259" s="32"/>
      <c r="O259" s="21"/>
      <c r="P259" s="21"/>
      <c r="Q259" s="21">
        <v>0.91200000000000003</v>
      </c>
      <c r="R259" s="81">
        <f t="shared" si="14"/>
        <v>0.91200000000000003</v>
      </c>
      <c r="S259" s="81">
        <f t="shared" ref="S259:S270" si="18">R259*1000</f>
        <v>912</v>
      </c>
      <c r="T259" s="21"/>
      <c r="U259" s="21">
        <v>0.55000000000000004</v>
      </c>
    </row>
    <row r="260" spans="1:21">
      <c r="A260" s="34">
        <v>5</v>
      </c>
      <c r="B260" s="117" t="s">
        <v>6</v>
      </c>
      <c r="C260" s="37">
        <v>38247</v>
      </c>
      <c r="D260" s="115">
        <v>2004</v>
      </c>
      <c r="E260" s="32">
        <v>27.15</v>
      </c>
      <c r="F260" s="32">
        <v>523</v>
      </c>
      <c r="G260" s="32">
        <v>0.32800000000000001</v>
      </c>
      <c r="H260" s="32">
        <v>61.2</v>
      </c>
      <c r="I260" s="32">
        <v>4.8499999999999996</v>
      </c>
      <c r="J260" s="32">
        <v>7</v>
      </c>
      <c r="K260" s="32">
        <v>61</v>
      </c>
      <c r="L260" s="18">
        <f>'TSS Summary'!Q6</f>
        <v>1.0731707317073411</v>
      </c>
      <c r="M260" s="21"/>
      <c r="N260" s="32"/>
      <c r="O260" s="21"/>
      <c r="P260" s="21"/>
      <c r="Q260" s="91">
        <v>1.276</v>
      </c>
      <c r="R260" s="81">
        <f t="shared" si="14"/>
        <v>1.276</v>
      </c>
      <c r="S260" s="81">
        <f t="shared" si="18"/>
        <v>1276</v>
      </c>
      <c r="T260" s="21"/>
      <c r="U260" s="21">
        <v>0.84</v>
      </c>
    </row>
    <row r="261" spans="1:21">
      <c r="A261" s="34">
        <v>6</v>
      </c>
      <c r="B261" s="117" t="s">
        <v>21</v>
      </c>
      <c r="C261" s="37">
        <v>38247</v>
      </c>
      <c r="D261" s="115">
        <v>2004</v>
      </c>
      <c r="E261" s="32">
        <v>27.93</v>
      </c>
      <c r="F261" s="32">
        <v>372</v>
      </c>
      <c r="G261" s="32">
        <v>0.22900000000000001</v>
      </c>
      <c r="H261" s="32">
        <v>78</v>
      </c>
      <c r="I261" s="32">
        <v>6.11</v>
      </c>
      <c r="J261" s="32">
        <v>7.27</v>
      </c>
      <c r="K261" s="32">
        <v>51.3</v>
      </c>
      <c r="L261" s="18">
        <f>'TSS Summary'!Q7</f>
        <v>0.5792682926829138</v>
      </c>
      <c r="M261" s="21"/>
      <c r="N261" s="32"/>
      <c r="O261" s="21"/>
      <c r="P261" s="21"/>
      <c r="Q261" s="91">
        <v>1.58</v>
      </c>
      <c r="R261" s="81">
        <f t="shared" si="14"/>
        <v>1.58</v>
      </c>
      <c r="S261" s="81">
        <f t="shared" si="18"/>
        <v>1580</v>
      </c>
      <c r="T261" s="21"/>
      <c r="U261" s="21">
        <v>1.0349999999999999</v>
      </c>
    </row>
    <row r="262" spans="1:21">
      <c r="A262" s="34">
        <v>7</v>
      </c>
      <c r="B262" s="117" t="s">
        <v>22</v>
      </c>
      <c r="C262" s="37">
        <v>38247</v>
      </c>
      <c r="D262" s="115">
        <v>2004</v>
      </c>
      <c r="E262" s="32">
        <v>27.85</v>
      </c>
      <c r="F262" s="32">
        <v>291</v>
      </c>
      <c r="G262" s="32">
        <v>0.18</v>
      </c>
      <c r="H262" s="32">
        <v>41.6</v>
      </c>
      <c r="I262" s="32">
        <v>3.05</v>
      </c>
      <c r="J262" s="32">
        <v>7.18</v>
      </c>
      <c r="K262" s="32">
        <v>52.8</v>
      </c>
      <c r="L262" s="18">
        <f>'TSS Summary'!Q8</f>
        <v>3.1839622641509857</v>
      </c>
      <c r="M262" s="21"/>
      <c r="N262" s="32"/>
      <c r="O262" s="21"/>
      <c r="P262" s="21"/>
      <c r="Q262" s="91">
        <v>1.4590000000000001</v>
      </c>
      <c r="R262" s="81">
        <f t="shared" si="14"/>
        <v>1.4590000000000001</v>
      </c>
      <c r="S262" s="81">
        <f t="shared" si="18"/>
        <v>1459</v>
      </c>
      <c r="T262" s="21"/>
      <c r="U262" s="21">
        <v>0.998</v>
      </c>
    </row>
    <row r="263" spans="1:21">
      <c r="A263" s="34">
        <v>8</v>
      </c>
      <c r="B263" s="117" t="s">
        <v>7</v>
      </c>
      <c r="C263" s="37">
        <v>38247</v>
      </c>
      <c r="D263" s="115">
        <v>2004</v>
      </c>
      <c r="E263" s="32">
        <v>27.46</v>
      </c>
      <c r="F263" s="32">
        <v>229</v>
      </c>
      <c r="G263" s="32">
        <v>0.14199999999999999</v>
      </c>
      <c r="H263" s="32">
        <v>5.4</v>
      </c>
      <c r="I263" s="32">
        <v>0.44</v>
      </c>
      <c r="J263" s="32">
        <v>6.68</v>
      </c>
      <c r="K263" s="32">
        <v>44.2</v>
      </c>
      <c r="L263" s="18">
        <f>'TSS Summary'!Q9</f>
        <v>4.3990384615384572</v>
      </c>
      <c r="M263" s="21"/>
      <c r="N263" s="32"/>
      <c r="O263" s="21"/>
      <c r="P263" s="21"/>
      <c r="Q263" s="21">
        <v>1.095</v>
      </c>
      <c r="R263" s="81">
        <f t="shared" si="14"/>
        <v>1.095</v>
      </c>
      <c r="S263" s="81">
        <f t="shared" si="18"/>
        <v>1095</v>
      </c>
      <c r="T263" s="21"/>
      <c r="U263" s="21">
        <v>0.84599999999999997</v>
      </c>
    </row>
    <row r="264" spans="1:21">
      <c r="A264" s="34">
        <v>9</v>
      </c>
      <c r="B264" s="117" t="s">
        <v>9</v>
      </c>
      <c r="C264" s="37">
        <v>38247</v>
      </c>
      <c r="D264" s="115">
        <v>2004</v>
      </c>
      <c r="E264" s="32">
        <v>28.48</v>
      </c>
      <c r="F264" s="32">
        <v>272</v>
      </c>
      <c r="G264" s="32">
        <v>0.16600000000000001</v>
      </c>
      <c r="H264" s="32">
        <v>9.3000000000000007</v>
      </c>
      <c r="I264" s="32">
        <v>0.71</v>
      </c>
      <c r="J264" s="32">
        <v>6.68</v>
      </c>
      <c r="K264" s="32">
        <v>-62.8</v>
      </c>
      <c r="L264" s="18">
        <f>'TSS Summary'!Q10</f>
        <v>4.5255474452554756</v>
      </c>
      <c r="M264" s="21"/>
      <c r="N264" s="32"/>
      <c r="O264" s="21"/>
      <c r="P264" s="21"/>
      <c r="Q264" s="21">
        <v>1.4</v>
      </c>
      <c r="R264" s="81">
        <f t="shared" si="14"/>
        <v>1.4</v>
      </c>
      <c r="S264" s="81">
        <f t="shared" si="18"/>
        <v>1400</v>
      </c>
      <c r="T264" s="21"/>
      <c r="U264" s="21">
        <v>0.96399999999999997</v>
      </c>
    </row>
    <row r="265" spans="1:21">
      <c r="A265" s="34">
        <v>10</v>
      </c>
      <c r="B265" s="117" t="s">
        <v>23</v>
      </c>
      <c r="C265" s="37">
        <v>38247</v>
      </c>
      <c r="D265" s="115">
        <v>2004</v>
      </c>
      <c r="E265" s="32">
        <v>31.39</v>
      </c>
      <c r="F265" s="32">
        <v>289</v>
      </c>
      <c r="G265" s="32">
        <v>0.16800000000000001</v>
      </c>
      <c r="H265" s="32">
        <v>58.2</v>
      </c>
      <c r="I265" s="32">
        <v>4.2699999999999996</v>
      </c>
      <c r="J265" s="32">
        <v>7.06</v>
      </c>
      <c r="K265" s="32">
        <v>-22.6</v>
      </c>
      <c r="L265" s="18">
        <f>'TSS Summary'!Q11</f>
        <v>12.569832402234647</v>
      </c>
      <c r="M265" s="21"/>
      <c r="N265" s="32"/>
      <c r="O265" s="21"/>
      <c r="P265" s="21"/>
      <c r="Q265" s="21">
        <v>1.9490000000000001</v>
      </c>
      <c r="R265" s="81">
        <f t="shared" si="14"/>
        <v>1.9490000000000001</v>
      </c>
      <c r="S265" s="81">
        <f t="shared" si="18"/>
        <v>1949</v>
      </c>
      <c r="T265" s="21"/>
      <c r="U265" s="21">
        <v>1.696</v>
      </c>
    </row>
    <row r="266" spans="1:21">
      <c r="A266" s="34">
        <v>11</v>
      </c>
      <c r="B266" s="117" t="s">
        <v>14</v>
      </c>
      <c r="C266" s="37">
        <v>38247</v>
      </c>
      <c r="D266" s="115">
        <v>2004</v>
      </c>
      <c r="E266" s="32">
        <v>26.67</v>
      </c>
      <c r="F266" s="32">
        <v>106</v>
      </c>
      <c r="G266" s="32">
        <v>6.6000000000000003E-2</v>
      </c>
      <c r="H266" s="32">
        <v>3.1</v>
      </c>
      <c r="I266" s="32">
        <v>0.25</v>
      </c>
      <c r="J266" s="32">
        <v>6.73</v>
      </c>
      <c r="K266" s="32">
        <v>-34.799999999999997</v>
      </c>
      <c r="L266" s="18">
        <f>'TSS Summary'!Q12</f>
        <v>2.7951807228915526</v>
      </c>
      <c r="M266" s="21"/>
      <c r="N266" s="32"/>
      <c r="O266" s="21"/>
      <c r="P266" s="21"/>
      <c r="Q266" s="21">
        <v>1.004</v>
      </c>
      <c r="R266" s="81">
        <f t="shared" si="14"/>
        <v>1.004</v>
      </c>
      <c r="S266" s="81">
        <f t="shared" si="18"/>
        <v>1004</v>
      </c>
      <c r="T266" s="21"/>
      <c r="U266" s="21">
        <v>0.374</v>
      </c>
    </row>
    <row r="267" spans="1:21">
      <c r="A267" s="34">
        <v>12</v>
      </c>
      <c r="B267" s="117" t="s">
        <v>15</v>
      </c>
      <c r="C267" s="37">
        <v>38247</v>
      </c>
      <c r="D267" s="115">
        <v>2004</v>
      </c>
      <c r="E267" s="32">
        <v>29.16</v>
      </c>
      <c r="F267" s="32">
        <v>281</v>
      </c>
      <c r="G267" s="32">
        <v>0.16900000000000001</v>
      </c>
      <c r="H267" s="32">
        <v>84.5</v>
      </c>
      <c r="I267" s="32">
        <v>6.47</v>
      </c>
      <c r="J267" s="32">
        <v>7.16</v>
      </c>
      <c r="K267" s="32">
        <v>174.1</v>
      </c>
      <c r="L267" s="18">
        <f>'TSS Summary'!Q13</f>
        <v>7.5714285714286111</v>
      </c>
      <c r="M267" s="21">
        <v>0.06</v>
      </c>
      <c r="N267" s="32"/>
      <c r="O267" s="21">
        <v>3.0000000000000001E-3</v>
      </c>
      <c r="P267" s="21">
        <v>3.0000000000000001E-3</v>
      </c>
      <c r="Q267" s="21">
        <v>1.4</v>
      </c>
      <c r="R267" s="81">
        <f t="shared" ref="R267:R328" si="19">Q267+P267</f>
        <v>1.4029999999999998</v>
      </c>
      <c r="S267" s="81">
        <f t="shared" si="18"/>
        <v>1402.9999999999998</v>
      </c>
      <c r="T267" s="21">
        <v>0.84199999999999997</v>
      </c>
      <c r="U267" s="21">
        <v>1.1319999999999999</v>
      </c>
    </row>
    <row r="268" spans="1:21">
      <c r="A268" s="34">
        <v>13</v>
      </c>
      <c r="B268" s="117" t="s">
        <v>16</v>
      </c>
      <c r="C268" s="37">
        <v>38247</v>
      </c>
      <c r="D268" s="115">
        <v>2004</v>
      </c>
      <c r="E268" s="32">
        <v>26.64</v>
      </c>
      <c r="F268" s="32">
        <v>437</v>
      </c>
      <c r="G268" s="32">
        <v>0.27500000000000002</v>
      </c>
      <c r="H268" s="32">
        <v>55</v>
      </c>
      <c r="I268" s="32">
        <v>4.32</v>
      </c>
      <c r="J268" s="32">
        <v>6.95</v>
      </c>
      <c r="K268" s="32">
        <v>45.2</v>
      </c>
      <c r="L268" s="18">
        <f>'TSS Summary'!Q14</f>
        <v>0.36666666666666331</v>
      </c>
      <c r="M268" s="21">
        <v>5.8000000000000003E-2</v>
      </c>
      <c r="N268" s="32"/>
      <c r="O268" s="21">
        <v>0.23899999999999999</v>
      </c>
      <c r="P268" s="21">
        <v>0.23899999999999999</v>
      </c>
      <c r="Q268" s="21">
        <v>1.1259999999999999</v>
      </c>
      <c r="R268" s="81">
        <f t="shared" si="19"/>
        <v>1.3649999999999998</v>
      </c>
      <c r="S268" s="81">
        <f t="shared" si="18"/>
        <v>1364.9999999999998</v>
      </c>
      <c r="T268" s="21">
        <v>1.51</v>
      </c>
      <c r="U268" s="21">
        <v>1.8029999999999999</v>
      </c>
    </row>
    <row r="269" spans="1:21">
      <c r="A269" s="34">
        <v>14</v>
      </c>
      <c r="B269" s="122" t="s">
        <v>17</v>
      </c>
      <c r="C269" s="37">
        <v>38247</v>
      </c>
      <c r="D269" s="115">
        <v>2004</v>
      </c>
      <c r="E269" s="32">
        <v>28.2</v>
      </c>
      <c r="F269" s="32">
        <v>163</v>
      </c>
      <c r="G269" s="32">
        <v>0.1</v>
      </c>
      <c r="H269" s="32">
        <v>20.7</v>
      </c>
      <c r="I269" s="32">
        <v>1.58</v>
      </c>
      <c r="J269" s="32">
        <v>7.24</v>
      </c>
      <c r="K269" s="32">
        <v>66.5</v>
      </c>
      <c r="L269" s="18">
        <f>'TSS Summary'!Q15</f>
        <v>1.964285714285696</v>
      </c>
      <c r="M269" s="21">
        <v>0.113</v>
      </c>
      <c r="N269" s="32"/>
      <c r="O269" s="21">
        <v>3.0000000000000001E-3</v>
      </c>
      <c r="P269" s="21">
        <v>3.0000000000000001E-3</v>
      </c>
      <c r="Q269" s="21">
        <v>1.2170000000000001</v>
      </c>
      <c r="R269" s="81">
        <f t="shared" si="19"/>
        <v>1.22</v>
      </c>
      <c r="S269" s="81">
        <f t="shared" si="18"/>
        <v>1220</v>
      </c>
      <c r="T269" s="21">
        <v>0.52700000000000002</v>
      </c>
      <c r="U269" s="21">
        <v>0.63500000000000001</v>
      </c>
    </row>
    <row r="270" spans="1:21">
      <c r="A270" s="34">
        <v>15</v>
      </c>
      <c r="B270" s="117" t="s">
        <v>18</v>
      </c>
      <c r="C270" s="37">
        <v>38247</v>
      </c>
      <c r="D270" s="115">
        <v>2004</v>
      </c>
      <c r="E270" s="32">
        <v>28.06</v>
      </c>
      <c r="F270" s="32">
        <v>161</v>
      </c>
      <c r="G270" s="32">
        <v>9.9000000000000005E-2</v>
      </c>
      <c r="H270" s="32">
        <v>78</v>
      </c>
      <c r="I270" s="32">
        <v>6.03</v>
      </c>
      <c r="J270" s="32">
        <v>7.09</v>
      </c>
      <c r="K270" s="32">
        <v>-33.299999999999997</v>
      </c>
      <c r="L270" s="18">
        <f>'TSS Summary'!Q16</f>
        <v>6.895522388059721</v>
      </c>
      <c r="M270" s="21">
        <v>6.5000000000000002E-2</v>
      </c>
      <c r="N270" s="32"/>
      <c r="O270" s="21">
        <v>3.0000000000000001E-3</v>
      </c>
      <c r="P270" s="21">
        <v>3.0000000000000001E-3</v>
      </c>
      <c r="Q270" s="21">
        <v>1.8879999999999999</v>
      </c>
      <c r="R270" s="81">
        <f t="shared" si="19"/>
        <v>1.8909999999999998</v>
      </c>
      <c r="S270" s="81">
        <f t="shared" si="18"/>
        <v>1890.9999999999998</v>
      </c>
      <c r="T270" s="21">
        <v>0.45900000000000002</v>
      </c>
      <c r="U270" s="21">
        <v>1.093</v>
      </c>
    </row>
    <row r="271" spans="1:21" s="20" customFormat="1">
      <c r="A271" s="35" t="s">
        <v>59</v>
      </c>
      <c r="B271" s="75"/>
      <c r="C271" s="39">
        <v>38247</v>
      </c>
      <c r="D271" s="115">
        <v>2004</v>
      </c>
      <c r="E271" s="40"/>
      <c r="F271" s="40"/>
      <c r="G271" s="40"/>
      <c r="H271" s="40"/>
      <c r="I271" s="40"/>
      <c r="J271" s="40"/>
      <c r="K271" s="40"/>
      <c r="L271" s="26">
        <f>'TSS Summary'!Q17</f>
        <v>-1.4285714285714359</v>
      </c>
      <c r="M271" s="82"/>
      <c r="N271" s="40"/>
      <c r="O271" s="82"/>
      <c r="P271" s="82"/>
      <c r="Q271" s="82"/>
      <c r="R271" s="81"/>
      <c r="S271" s="81"/>
      <c r="T271" s="82"/>
      <c r="U271" s="82"/>
    </row>
    <row r="272" spans="1:21">
      <c r="A272" s="34">
        <v>1</v>
      </c>
      <c r="B272" s="117" t="s">
        <v>3</v>
      </c>
      <c r="C272" s="37">
        <v>38280</v>
      </c>
      <c r="D272" s="115">
        <v>2004</v>
      </c>
      <c r="E272" s="32">
        <v>24.2</v>
      </c>
      <c r="F272" s="32">
        <v>357</v>
      </c>
      <c r="G272" s="32">
        <v>0.23599999999999999</v>
      </c>
      <c r="H272" s="32">
        <v>77.099999999999994</v>
      </c>
      <c r="I272" s="32">
        <v>6.48</v>
      </c>
      <c r="J272" s="32">
        <v>6.8</v>
      </c>
      <c r="K272" s="32">
        <v>123</v>
      </c>
      <c r="L272" s="22">
        <f>'TSS Summary'!R2</f>
        <v>3.939393939393919</v>
      </c>
      <c r="M272" s="100">
        <v>6.0999999999999999E-2</v>
      </c>
      <c r="N272" s="32"/>
      <c r="O272" s="100">
        <v>0.26</v>
      </c>
      <c r="P272" s="100">
        <v>0.26</v>
      </c>
      <c r="Q272" s="100">
        <v>0.97299999999999998</v>
      </c>
      <c r="R272" s="81">
        <f t="shared" si="19"/>
        <v>1.2330000000000001</v>
      </c>
      <c r="S272" s="81">
        <f>R272*1000</f>
        <v>1233</v>
      </c>
      <c r="T272" s="100">
        <v>0.71299999999999997</v>
      </c>
      <c r="U272" s="100">
        <v>0.84399999999999997</v>
      </c>
    </row>
    <row r="273" spans="1:21">
      <c r="A273" s="34">
        <v>2</v>
      </c>
      <c r="B273" s="117" t="s">
        <v>4</v>
      </c>
      <c r="C273" s="37">
        <v>38280</v>
      </c>
      <c r="D273" s="115">
        <v>2004</v>
      </c>
      <c r="E273" s="32">
        <v>24.77</v>
      </c>
      <c r="F273" s="32">
        <v>327</v>
      </c>
      <c r="G273" s="32">
        <v>0.214</v>
      </c>
      <c r="H273" s="32">
        <v>92.2</v>
      </c>
      <c r="I273" s="32">
        <v>7.64</v>
      </c>
      <c r="J273" s="32">
        <v>6.92</v>
      </c>
      <c r="K273" s="32">
        <v>96</v>
      </c>
      <c r="L273" s="18">
        <f>'TSS Summary'!R3</f>
        <v>5.6149732620321346</v>
      </c>
      <c r="M273" s="100">
        <v>5.6000000000000001E-2</v>
      </c>
      <c r="N273" s="32"/>
      <c r="O273" s="100">
        <v>0.30299999999999999</v>
      </c>
      <c r="P273" s="100">
        <v>0.30299999999999999</v>
      </c>
      <c r="Q273" s="100">
        <v>0.72899999999999998</v>
      </c>
      <c r="R273" s="81">
        <f t="shared" si="19"/>
        <v>1.032</v>
      </c>
      <c r="S273" s="81">
        <f>R273*1000</f>
        <v>1032</v>
      </c>
      <c r="T273" s="100">
        <v>0.35799999999999998</v>
      </c>
      <c r="U273" s="100">
        <v>0.44900000000000001</v>
      </c>
    </row>
    <row r="274" spans="1:21">
      <c r="A274" s="34">
        <v>3</v>
      </c>
      <c r="B274" s="117" t="s">
        <v>10</v>
      </c>
      <c r="C274" s="37">
        <v>38280</v>
      </c>
      <c r="D274" s="115">
        <v>2004</v>
      </c>
      <c r="E274" s="32">
        <v>25.64</v>
      </c>
      <c r="F274" s="32">
        <v>286</v>
      </c>
      <c r="G274" s="32"/>
      <c r="H274" s="32">
        <v>70.400000000000006</v>
      </c>
      <c r="I274" s="32">
        <v>5.82</v>
      </c>
      <c r="J274" s="32">
        <v>6.75</v>
      </c>
      <c r="K274" s="32">
        <v>131.4</v>
      </c>
      <c r="L274" s="18">
        <f>'TSS Summary'!R4</f>
        <v>4.8362720403022799</v>
      </c>
      <c r="M274" s="100">
        <v>0.05</v>
      </c>
      <c r="N274" s="32"/>
      <c r="O274" s="100">
        <v>0.153</v>
      </c>
      <c r="P274" s="100">
        <v>0.153</v>
      </c>
      <c r="Q274" s="100">
        <v>0.63800000000000001</v>
      </c>
      <c r="R274" s="81">
        <f t="shared" si="19"/>
        <v>0.79100000000000004</v>
      </c>
      <c r="S274" s="81">
        <f>R274*1000</f>
        <v>791</v>
      </c>
      <c r="T274" s="100">
        <v>0.379</v>
      </c>
      <c r="U274" s="100">
        <v>0.45200000000000001</v>
      </c>
    </row>
    <row r="275" spans="1:21">
      <c r="A275" s="34" t="s">
        <v>5</v>
      </c>
      <c r="B275" s="117" t="s">
        <v>11</v>
      </c>
      <c r="C275" s="37">
        <v>38280</v>
      </c>
      <c r="D275" s="115">
        <v>2004</v>
      </c>
      <c r="E275" s="32">
        <v>24.98</v>
      </c>
      <c r="F275" s="32">
        <v>189</v>
      </c>
      <c r="G275" s="32">
        <v>0.124</v>
      </c>
      <c r="H275" s="32">
        <v>75</v>
      </c>
      <c r="I275" s="32">
        <v>6.16</v>
      </c>
      <c r="J275" s="32">
        <v>6.78</v>
      </c>
      <c r="K275" s="32">
        <v>127.9</v>
      </c>
      <c r="L275" s="18"/>
      <c r="M275" s="21"/>
      <c r="N275" s="32"/>
      <c r="O275" s="21"/>
      <c r="P275" s="21"/>
      <c r="Q275" s="21"/>
      <c r="R275" s="81"/>
      <c r="S275" s="81"/>
      <c r="T275" s="21"/>
      <c r="U275" s="21"/>
    </row>
    <row r="276" spans="1:21">
      <c r="A276" s="34" t="s">
        <v>12</v>
      </c>
      <c r="B276" s="117" t="s">
        <v>13</v>
      </c>
      <c r="C276" s="37">
        <v>38280</v>
      </c>
      <c r="D276" s="115">
        <v>2004</v>
      </c>
      <c r="E276" s="32">
        <v>25.75</v>
      </c>
      <c r="F276" s="32">
        <v>321</v>
      </c>
      <c r="G276" s="32">
        <v>0.20599999999999999</v>
      </c>
      <c r="H276" s="32">
        <v>76.400000000000006</v>
      </c>
      <c r="I276" s="32">
        <v>6.3</v>
      </c>
      <c r="J276" s="32">
        <v>6.84</v>
      </c>
      <c r="K276" s="32">
        <v>116</v>
      </c>
      <c r="L276" s="18"/>
      <c r="M276" s="21"/>
      <c r="N276" s="32"/>
      <c r="O276" s="21"/>
      <c r="P276" s="21"/>
      <c r="Q276" s="21"/>
      <c r="R276" s="81"/>
      <c r="S276" s="81"/>
      <c r="T276" s="21"/>
      <c r="U276" s="21"/>
    </row>
    <row r="277" spans="1:21">
      <c r="A277" s="34">
        <v>4</v>
      </c>
      <c r="B277" s="117" t="s">
        <v>8</v>
      </c>
      <c r="C277" s="37">
        <v>38280</v>
      </c>
      <c r="D277" s="115">
        <v>2004</v>
      </c>
      <c r="E277" s="32">
        <v>24.31</v>
      </c>
      <c r="F277" s="32">
        <v>252</v>
      </c>
      <c r="G277" s="32">
        <v>0.16400000000000001</v>
      </c>
      <c r="H277" s="32">
        <v>28.1</v>
      </c>
      <c r="I277" s="32">
        <v>2.4300000000000002</v>
      </c>
      <c r="J277" s="32">
        <v>5.66</v>
      </c>
      <c r="K277" s="32">
        <v>171.3</v>
      </c>
      <c r="L277" s="18">
        <f>'TSS Summary'!R5</f>
        <v>4.5520581113801279</v>
      </c>
      <c r="M277" s="21">
        <v>4.3999999999999997E-2</v>
      </c>
      <c r="N277" s="32"/>
      <c r="O277" s="21">
        <v>0.17499999999999999</v>
      </c>
      <c r="P277" s="21">
        <v>0.17499999999999999</v>
      </c>
      <c r="Q277" s="21">
        <v>0.54600000000000004</v>
      </c>
      <c r="R277" s="81">
        <f t="shared" si="19"/>
        <v>0.72100000000000009</v>
      </c>
      <c r="S277" s="81"/>
      <c r="T277" s="21">
        <v>0.35299999999999998</v>
      </c>
      <c r="U277" s="21">
        <v>0.42299999999999999</v>
      </c>
    </row>
    <row r="278" spans="1:21">
      <c r="A278" s="34">
        <v>5</v>
      </c>
      <c r="B278" s="117" t="s">
        <v>6</v>
      </c>
      <c r="C278" s="37">
        <v>38280</v>
      </c>
      <c r="D278" s="115">
        <v>2004</v>
      </c>
      <c r="E278" s="32">
        <v>24.8</v>
      </c>
      <c r="F278" s="32">
        <v>455</v>
      </c>
      <c r="G278" s="32">
        <v>0.29699999999999999</v>
      </c>
      <c r="H278" s="32">
        <v>61</v>
      </c>
      <c r="I278" s="32">
        <v>5</v>
      </c>
      <c r="J278" s="32">
        <v>5.94</v>
      </c>
      <c r="K278" s="32">
        <v>155.19999999999999</v>
      </c>
      <c r="L278" s="18">
        <f>'TSS Summary'!R6</f>
        <v>1.9999999999999878</v>
      </c>
      <c r="M278" s="21">
        <v>5.7000000000000002E-2</v>
      </c>
      <c r="N278" s="32"/>
      <c r="O278" s="21">
        <v>5.4569999999999999</v>
      </c>
      <c r="P278" s="21">
        <v>5.4569999999999999</v>
      </c>
      <c r="Q278" s="91">
        <v>0.78800000000000003</v>
      </c>
      <c r="R278" s="81">
        <f t="shared" si="19"/>
        <v>6.2450000000000001</v>
      </c>
      <c r="S278" s="81">
        <f t="shared" ref="S278:S288" si="20">R278*1000</f>
        <v>6245</v>
      </c>
      <c r="T278" s="21">
        <v>0.59299999999999997</v>
      </c>
      <c r="U278" s="21">
        <v>0.63200000000000001</v>
      </c>
    </row>
    <row r="279" spans="1:21">
      <c r="A279" s="34">
        <v>6</v>
      </c>
      <c r="B279" s="117" t="s">
        <v>21</v>
      </c>
      <c r="C279" s="37">
        <v>38280</v>
      </c>
      <c r="D279" s="115">
        <v>2004</v>
      </c>
      <c r="E279" s="32">
        <v>25.68</v>
      </c>
      <c r="F279" s="32">
        <v>413</v>
      </c>
      <c r="G279" s="32">
        <v>0.26500000000000001</v>
      </c>
      <c r="H279" s="32">
        <v>68.099999999999994</v>
      </c>
      <c r="I279" s="32">
        <v>5.4</v>
      </c>
      <c r="J279" s="32">
        <v>6.92</v>
      </c>
      <c r="K279" s="32">
        <v>109.5</v>
      </c>
      <c r="L279" s="18">
        <f>'TSS Summary'!R7</f>
        <v>2.520661157024906</v>
      </c>
      <c r="M279" s="21">
        <v>4.1000000000000002E-2</v>
      </c>
      <c r="N279" s="32"/>
      <c r="O279" s="21">
        <v>6.5179999999999998</v>
      </c>
      <c r="P279" s="21">
        <v>6.5179999999999998</v>
      </c>
      <c r="Q279" s="91">
        <v>0.60599999999999998</v>
      </c>
      <c r="R279" s="81">
        <f t="shared" si="19"/>
        <v>7.1239999999999997</v>
      </c>
      <c r="S279" s="81">
        <f t="shared" si="20"/>
        <v>7124</v>
      </c>
      <c r="T279" s="21">
        <v>0.95499999999999996</v>
      </c>
      <c r="U279" s="21">
        <v>0.97599999999999998</v>
      </c>
    </row>
    <row r="280" spans="1:21">
      <c r="A280" s="34">
        <v>7</v>
      </c>
      <c r="B280" s="117" t="s">
        <v>22</v>
      </c>
      <c r="C280" s="37">
        <v>38280</v>
      </c>
      <c r="D280" s="115">
        <v>2004</v>
      </c>
      <c r="E280" s="32">
        <v>24.97</v>
      </c>
      <c r="F280" s="32">
        <v>317</v>
      </c>
      <c r="G280" s="32">
        <v>0.20699999999999999</v>
      </c>
      <c r="H280" s="32">
        <v>53.2</v>
      </c>
      <c r="I280" s="32">
        <v>4.3899999999999997</v>
      </c>
      <c r="J280" s="32">
        <v>6.88</v>
      </c>
      <c r="K280" s="32">
        <v>124.5</v>
      </c>
      <c r="L280" s="18">
        <f>'TSS Summary'!R8</f>
        <v>2.4000000000000212</v>
      </c>
      <c r="M280" s="21">
        <v>5.0999999999999997E-2</v>
      </c>
      <c r="N280" s="32"/>
      <c r="O280" s="21">
        <v>3.3929999999999998</v>
      </c>
      <c r="P280" s="21">
        <v>3.3929999999999998</v>
      </c>
      <c r="Q280" s="91">
        <v>0.78800000000000003</v>
      </c>
      <c r="R280" s="81">
        <f t="shared" si="19"/>
        <v>4.181</v>
      </c>
      <c r="S280" s="81">
        <f t="shared" si="20"/>
        <v>4181</v>
      </c>
      <c r="T280" s="21">
        <v>0.81399999999999995</v>
      </c>
      <c r="U280" s="21">
        <v>0.89300000000000002</v>
      </c>
    </row>
    <row r="281" spans="1:21">
      <c r="A281" s="34">
        <v>8</v>
      </c>
      <c r="B281" s="117" t="s">
        <v>7</v>
      </c>
      <c r="C281" s="37">
        <v>38280</v>
      </c>
      <c r="D281" s="115">
        <v>2004</v>
      </c>
      <c r="E281" s="32">
        <v>26.56</v>
      </c>
      <c r="F281" s="32">
        <v>281</v>
      </c>
      <c r="G281" s="32">
        <v>0.17699999999999999</v>
      </c>
      <c r="H281" s="32">
        <v>90.5</v>
      </c>
      <c r="I281" s="32">
        <v>7.27</v>
      </c>
      <c r="J281" s="32">
        <v>6.86</v>
      </c>
      <c r="K281" s="32">
        <v>131.5</v>
      </c>
      <c r="L281" s="18">
        <f>'TSS Summary'!R9</f>
        <v>4.0263157894736938</v>
      </c>
      <c r="M281" s="21">
        <v>4.2999999999999997E-2</v>
      </c>
      <c r="N281" s="32"/>
      <c r="O281" s="21">
        <v>8.0000000000000002E-3</v>
      </c>
      <c r="P281" s="21">
        <v>8.0000000000000002E-3</v>
      </c>
      <c r="Q281" s="21">
        <v>0.59899999999999998</v>
      </c>
      <c r="R281" s="81">
        <f t="shared" si="19"/>
        <v>0.60699999999999998</v>
      </c>
      <c r="S281" s="81">
        <f t="shared" si="20"/>
        <v>607</v>
      </c>
      <c r="T281" s="21">
        <v>0.53700000000000003</v>
      </c>
      <c r="U281" s="21">
        <v>0.61399999999999999</v>
      </c>
    </row>
    <row r="282" spans="1:21">
      <c r="A282" s="34">
        <v>9</v>
      </c>
      <c r="B282" s="117" t="s">
        <v>9</v>
      </c>
      <c r="C282" s="37">
        <v>38280</v>
      </c>
      <c r="D282" s="115">
        <v>2004</v>
      </c>
      <c r="E282" s="32">
        <v>25.55</v>
      </c>
      <c r="F282" s="32">
        <v>251</v>
      </c>
      <c r="G282" s="32">
        <v>0.16200000000000001</v>
      </c>
      <c r="H282" s="32">
        <v>190</v>
      </c>
      <c r="I282" s="32">
        <v>1.57</v>
      </c>
      <c r="J282" s="32">
        <v>5.93</v>
      </c>
      <c r="K282" s="32">
        <v>18.399999999999999</v>
      </c>
      <c r="L282" s="18">
        <f>'TSS Summary'!R10</f>
        <v>0.93333333333330459</v>
      </c>
      <c r="M282" s="21">
        <v>8.8999999999999996E-2</v>
      </c>
      <c r="N282" s="32"/>
      <c r="O282" s="21">
        <v>3.5000000000000003E-2</v>
      </c>
      <c r="P282" s="21">
        <v>3.5000000000000003E-2</v>
      </c>
      <c r="Q282" s="21">
        <v>0.79</v>
      </c>
      <c r="R282" s="81">
        <f t="shared" si="19"/>
        <v>0.82500000000000007</v>
      </c>
      <c r="S282" s="81">
        <f t="shared" si="20"/>
        <v>825.00000000000011</v>
      </c>
      <c r="T282" s="21">
        <v>0.54600000000000004</v>
      </c>
      <c r="U282" s="21">
        <v>0.65100000000000002</v>
      </c>
    </row>
    <row r="283" spans="1:21">
      <c r="A283" s="34">
        <v>10</v>
      </c>
      <c r="B283" s="117" t="s">
        <v>23</v>
      </c>
      <c r="C283" s="37">
        <v>38280</v>
      </c>
      <c r="D283" s="115">
        <v>2004</v>
      </c>
      <c r="E283" s="32">
        <v>27.67</v>
      </c>
      <c r="F283" s="32">
        <v>290</v>
      </c>
      <c r="G283" s="32">
        <v>0.18</v>
      </c>
      <c r="H283" s="32">
        <v>67.3</v>
      </c>
      <c r="I283" s="32">
        <v>5.21</v>
      </c>
      <c r="J283" s="32">
        <v>6.54</v>
      </c>
      <c r="K283" s="32">
        <v>57.5</v>
      </c>
      <c r="L283" s="18">
        <f>'TSS Summary'!R11</f>
        <v>4.5646437994723197</v>
      </c>
      <c r="M283" s="21">
        <v>9.7000000000000003E-2</v>
      </c>
      <c r="N283" s="32"/>
      <c r="O283" s="21">
        <v>1.4E-2</v>
      </c>
      <c r="P283" s="21">
        <v>1.4E-2</v>
      </c>
      <c r="Q283" s="21">
        <v>1.4</v>
      </c>
      <c r="R283" s="81">
        <f t="shared" si="19"/>
        <v>1.4139999999999999</v>
      </c>
      <c r="S283" s="81">
        <f t="shared" si="20"/>
        <v>1414</v>
      </c>
      <c r="T283" s="21">
        <v>0.72899999999999998</v>
      </c>
      <c r="U283" s="21">
        <v>0.83199999999999996</v>
      </c>
    </row>
    <row r="284" spans="1:21">
      <c r="A284" s="34">
        <v>11</v>
      </c>
      <c r="B284" s="117" t="s">
        <v>14</v>
      </c>
      <c r="C284" s="37">
        <v>38280</v>
      </c>
      <c r="D284" s="115">
        <v>2004</v>
      </c>
      <c r="E284" s="32">
        <v>26.07</v>
      </c>
      <c r="F284" s="32">
        <v>186</v>
      </c>
      <c r="G284" s="32">
        <v>0.11799999999999999</v>
      </c>
      <c r="H284" s="32">
        <v>33.4</v>
      </c>
      <c r="I284" s="32">
        <v>2.71</v>
      </c>
      <c r="J284" s="32">
        <v>4.87</v>
      </c>
      <c r="K284" s="32">
        <v>68.5</v>
      </c>
      <c r="L284" s="18">
        <f>'TSS Summary'!R12</f>
        <v>0.27397260273977192</v>
      </c>
      <c r="M284" s="21">
        <v>6.2E-2</v>
      </c>
      <c r="N284" s="32"/>
      <c r="O284" s="21">
        <v>1.4E-2</v>
      </c>
      <c r="P284" s="21">
        <v>1.4E-2</v>
      </c>
      <c r="Q284" s="21">
        <v>0.54600000000000004</v>
      </c>
      <c r="R284" s="81">
        <f t="shared" si="19"/>
        <v>0.56000000000000005</v>
      </c>
      <c r="S284" s="81">
        <f t="shared" si="20"/>
        <v>560</v>
      </c>
      <c r="T284" s="21">
        <v>9.2999999999999999E-2</v>
      </c>
      <c r="U284" s="21">
        <v>0.14000000000000001</v>
      </c>
    </row>
    <row r="285" spans="1:21">
      <c r="A285" s="34">
        <v>12</v>
      </c>
      <c r="B285" s="117" t="s">
        <v>15</v>
      </c>
      <c r="C285" s="37">
        <v>38280</v>
      </c>
      <c r="D285" s="115">
        <v>2004</v>
      </c>
      <c r="E285" s="32">
        <v>28.11</v>
      </c>
      <c r="F285" s="32">
        <v>704</v>
      </c>
      <c r="G285" s="32">
        <v>0.432</v>
      </c>
      <c r="H285" s="32">
        <v>182.8</v>
      </c>
      <c r="I285" s="32">
        <v>14.38</v>
      </c>
      <c r="J285" s="32">
        <v>7.55</v>
      </c>
      <c r="K285" s="32">
        <v>76.3</v>
      </c>
      <c r="L285" s="18">
        <f>'TSS Summary'!R13</f>
        <v>12.805194805194779</v>
      </c>
      <c r="M285" s="21">
        <v>0.42699999999999999</v>
      </c>
      <c r="N285" s="32"/>
      <c r="O285" s="21">
        <v>1.65</v>
      </c>
      <c r="P285" s="21">
        <v>1.65</v>
      </c>
      <c r="Q285" s="21">
        <v>2.0099999999999998</v>
      </c>
      <c r="R285" s="81">
        <f t="shared" si="19"/>
        <v>3.6599999999999997</v>
      </c>
      <c r="S285" s="81">
        <f t="shared" si="20"/>
        <v>3659.9999999999995</v>
      </c>
      <c r="T285" s="21">
        <v>0.81499999999999995</v>
      </c>
      <c r="U285" s="21">
        <v>0.94799999999999995</v>
      </c>
    </row>
    <row r="286" spans="1:21">
      <c r="A286" s="34">
        <v>13</v>
      </c>
      <c r="B286" s="117" t="s">
        <v>16</v>
      </c>
      <c r="C286" s="37">
        <v>38280</v>
      </c>
      <c r="D286" s="115">
        <v>2004</v>
      </c>
      <c r="E286" s="32">
        <v>24.14</v>
      </c>
      <c r="F286" s="32">
        <v>430</v>
      </c>
      <c r="G286" s="32">
        <v>0.28399999999999997</v>
      </c>
      <c r="H286" s="32">
        <v>39.9</v>
      </c>
      <c r="I286" s="32">
        <v>3.4</v>
      </c>
      <c r="J286" s="32">
        <v>6.22</v>
      </c>
      <c r="K286" s="32">
        <v>39</v>
      </c>
      <c r="L286" s="18">
        <f>'TSS Summary'!R14</f>
        <v>10.352112676056333</v>
      </c>
      <c r="M286" s="21">
        <v>6.0999999999999999E-2</v>
      </c>
      <c r="N286" s="32"/>
      <c r="O286" s="21">
        <v>0.26</v>
      </c>
      <c r="P286" s="21">
        <v>0.26</v>
      </c>
      <c r="Q286" s="21">
        <v>1.339</v>
      </c>
      <c r="R286" s="81">
        <f t="shared" si="19"/>
        <v>1.599</v>
      </c>
      <c r="S286" s="81">
        <f t="shared" si="20"/>
        <v>1599</v>
      </c>
      <c r="T286" s="21">
        <v>1.6279999999999999</v>
      </c>
      <c r="U286" s="21">
        <v>2.0179999999999998</v>
      </c>
    </row>
    <row r="287" spans="1:21">
      <c r="A287" s="34">
        <v>14</v>
      </c>
      <c r="B287" s="117" t="s">
        <v>17</v>
      </c>
      <c r="C287" s="37">
        <v>38280</v>
      </c>
      <c r="D287" s="115">
        <v>2004</v>
      </c>
      <c r="E287" s="32">
        <v>24.48</v>
      </c>
      <c r="F287" s="32">
        <v>328</v>
      </c>
      <c r="G287" s="32">
        <v>0.215</v>
      </c>
      <c r="H287" s="32">
        <v>71.2</v>
      </c>
      <c r="I287" s="32">
        <v>6</v>
      </c>
      <c r="J287" s="32">
        <v>6.33</v>
      </c>
      <c r="K287" s="32">
        <v>126.9</v>
      </c>
      <c r="L287" s="18">
        <f>'TSS Summary'!R15</f>
        <v>7.8423236514522365</v>
      </c>
      <c r="M287" s="21">
        <v>0.128</v>
      </c>
      <c r="N287" s="32"/>
      <c r="O287" s="21">
        <v>2.5680000000000001</v>
      </c>
      <c r="P287" s="21">
        <v>2.5680000000000001</v>
      </c>
      <c r="Q287" s="21">
        <v>2.2839999999999998</v>
      </c>
      <c r="R287" s="81">
        <f t="shared" si="19"/>
        <v>4.8520000000000003</v>
      </c>
      <c r="S287" s="81">
        <f t="shared" si="20"/>
        <v>4852</v>
      </c>
      <c r="T287" s="21">
        <v>1.224</v>
      </c>
      <c r="U287" s="21">
        <v>1.3580000000000001</v>
      </c>
    </row>
    <row r="288" spans="1:21">
      <c r="A288" s="34">
        <v>15</v>
      </c>
      <c r="B288" s="122" t="s">
        <v>18</v>
      </c>
      <c r="C288" s="37">
        <v>38280</v>
      </c>
      <c r="D288" s="115">
        <v>2004</v>
      </c>
      <c r="E288" s="32">
        <v>24.42</v>
      </c>
      <c r="F288" s="32">
        <v>261</v>
      </c>
      <c r="G288" s="32">
        <v>0.17199999999999999</v>
      </c>
      <c r="H288" s="32">
        <v>21.5</v>
      </c>
      <c r="I288" s="32">
        <v>1.73</v>
      </c>
      <c r="J288" s="32">
        <v>6.55</v>
      </c>
      <c r="K288" s="32">
        <v>-113.3</v>
      </c>
      <c r="L288" s="18">
        <f>'TSS Summary'!R16</f>
        <v>4.3665768194070358</v>
      </c>
      <c r="M288" s="21">
        <v>5.8999999999999997E-2</v>
      </c>
      <c r="N288" s="32"/>
      <c r="O288" s="21">
        <v>4.5999999999999999E-2</v>
      </c>
      <c r="P288" s="21">
        <v>4.5999999999999999E-2</v>
      </c>
      <c r="Q288" s="21">
        <v>2.4359999999999999</v>
      </c>
      <c r="R288" s="81">
        <f t="shared" si="19"/>
        <v>2.4819999999999998</v>
      </c>
      <c r="S288" s="81">
        <f t="shared" si="20"/>
        <v>2481.9999999999995</v>
      </c>
      <c r="T288" s="21">
        <v>0.78900000000000003</v>
      </c>
      <c r="U288" s="21">
        <v>0.93799999999999994</v>
      </c>
    </row>
    <row r="289" spans="1:21">
      <c r="A289" s="34"/>
      <c r="B289" s="117" t="s">
        <v>59</v>
      </c>
      <c r="C289" s="37"/>
      <c r="D289" s="115">
        <v>2004</v>
      </c>
      <c r="E289" s="32"/>
      <c r="F289" s="32"/>
      <c r="G289" s="32"/>
      <c r="H289" s="32"/>
      <c r="I289" s="32"/>
      <c r="J289" s="32"/>
      <c r="K289" s="32"/>
      <c r="L289" s="18">
        <f>'TSS Summary'!R17</f>
        <v>-3.2010582010582449</v>
      </c>
      <c r="M289" s="21"/>
      <c r="N289" s="32"/>
      <c r="O289" s="21"/>
      <c r="P289" s="21"/>
      <c r="Q289" s="21"/>
      <c r="R289" s="81"/>
      <c r="S289" s="81"/>
      <c r="T289" s="21"/>
      <c r="U289" s="21"/>
    </row>
    <row r="290" spans="1:21" s="20" customFormat="1">
      <c r="A290" s="35" t="s">
        <v>66</v>
      </c>
      <c r="B290" s="75" t="s">
        <v>14</v>
      </c>
      <c r="C290" s="39">
        <v>38280</v>
      </c>
      <c r="D290" s="115">
        <v>2004</v>
      </c>
      <c r="E290" s="40"/>
      <c r="F290" s="40"/>
      <c r="G290" s="40"/>
      <c r="H290" s="40"/>
      <c r="I290" s="40"/>
      <c r="J290" s="40"/>
      <c r="K290" s="40"/>
      <c r="L290" s="26">
        <f>'TSS Summary'!R18</f>
        <v>1.2064343163538289</v>
      </c>
      <c r="M290" s="82">
        <v>0.04</v>
      </c>
      <c r="N290" s="40"/>
      <c r="O290" s="40"/>
      <c r="P290" s="40"/>
      <c r="Q290" s="82">
        <v>0.60699999999999998</v>
      </c>
      <c r="R290" s="81">
        <f t="shared" si="19"/>
        <v>0.60699999999999998</v>
      </c>
      <c r="S290" s="81">
        <f>R290*1000</f>
        <v>607</v>
      </c>
      <c r="T290" s="82"/>
      <c r="U290" s="82"/>
    </row>
    <row r="291" spans="1:21">
      <c r="A291" s="34">
        <v>1</v>
      </c>
      <c r="B291" s="117" t="s">
        <v>3</v>
      </c>
      <c r="C291" s="37">
        <v>38310</v>
      </c>
      <c r="D291" s="115">
        <v>2004</v>
      </c>
      <c r="E291" s="101">
        <v>18.91</v>
      </c>
      <c r="F291" s="101">
        <v>394</v>
      </c>
      <c r="G291" s="101">
        <v>0.28999999999999998</v>
      </c>
      <c r="H291" s="101">
        <v>94.4</v>
      </c>
      <c r="I291" s="101">
        <v>8.75</v>
      </c>
      <c r="J291" s="101">
        <v>5.83</v>
      </c>
      <c r="K291" s="101">
        <v>170.3</v>
      </c>
      <c r="L291" s="22">
        <f>'TSS Summary'!S2</f>
        <v>-0.56716417910448558</v>
      </c>
      <c r="M291" s="100">
        <v>4.4999999999999998E-2</v>
      </c>
      <c r="N291" s="32"/>
      <c r="O291" s="100">
        <v>0.48499999999999999</v>
      </c>
      <c r="P291" s="100">
        <v>0.48499999999999999</v>
      </c>
      <c r="Q291" s="100">
        <v>0.54600000000000004</v>
      </c>
      <c r="R291" s="81">
        <f t="shared" si="19"/>
        <v>1.0310000000000001</v>
      </c>
      <c r="S291" s="81">
        <f>R291*1000</f>
        <v>1031.0000000000002</v>
      </c>
      <c r="T291" s="100">
        <v>0.76</v>
      </c>
      <c r="U291" s="100">
        <v>0.76400000000000001</v>
      </c>
    </row>
    <row r="292" spans="1:21">
      <c r="A292" s="34">
        <v>2</v>
      </c>
      <c r="B292" s="117" t="s">
        <v>4</v>
      </c>
      <c r="C292" s="37">
        <v>38310</v>
      </c>
      <c r="D292" s="115">
        <v>2004</v>
      </c>
      <c r="E292" s="101">
        <v>20.07</v>
      </c>
      <c r="F292" s="101">
        <v>427</v>
      </c>
      <c r="G292" s="101">
        <v>0.30599999999999999</v>
      </c>
      <c r="H292" s="101">
        <v>95.5</v>
      </c>
      <c r="I292" s="101">
        <v>8.67</v>
      </c>
      <c r="J292" s="101">
        <v>6.69</v>
      </c>
      <c r="K292" s="101">
        <v>138</v>
      </c>
      <c r="L292" s="18">
        <f>'TSS Summary'!S3</f>
        <v>1.8787878787878514</v>
      </c>
      <c r="M292" s="100">
        <v>6.0999999999999999E-2</v>
      </c>
      <c r="N292" s="32"/>
      <c r="O292" s="100">
        <v>0.78500000000000003</v>
      </c>
      <c r="P292" s="100">
        <v>0.78500000000000003</v>
      </c>
      <c r="Q292" s="100">
        <v>0.57699999999999996</v>
      </c>
      <c r="R292" s="81">
        <f t="shared" si="19"/>
        <v>1.3620000000000001</v>
      </c>
      <c r="S292" s="81">
        <f>R292*1000</f>
        <v>1362</v>
      </c>
      <c r="T292" s="100">
        <v>0.53300000000000003</v>
      </c>
      <c r="U292" s="100">
        <v>0.56000000000000005</v>
      </c>
    </row>
    <row r="293" spans="1:21">
      <c r="A293" s="34">
        <v>3</v>
      </c>
      <c r="B293" s="117" t="s">
        <v>10</v>
      </c>
      <c r="C293" s="37">
        <v>38310</v>
      </c>
      <c r="D293" s="115">
        <v>2004</v>
      </c>
      <c r="E293" s="40">
        <v>19.399999999999999</v>
      </c>
      <c r="F293" s="40">
        <v>398</v>
      </c>
      <c r="G293" s="40">
        <v>0.28999999999999998</v>
      </c>
      <c r="H293" s="40">
        <v>94.6</v>
      </c>
      <c r="I293" s="40">
        <v>8.68</v>
      </c>
      <c r="J293" s="40">
        <v>4.96</v>
      </c>
      <c r="K293" s="40">
        <v>232</v>
      </c>
      <c r="L293" s="18">
        <f>'TSS Summary'!S4</f>
        <v>-0.6352459016393539</v>
      </c>
      <c r="M293" s="100">
        <v>0.105</v>
      </c>
      <c r="N293" s="40"/>
      <c r="O293" s="82">
        <v>1.4E-2</v>
      </c>
      <c r="P293" s="82">
        <v>1.4E-2</v>
      </c>
      <c r="Q293" s="100">
        <v>0.48499999999999999</v>
      </c>
      <c r="R293" s="81">
        <f t="shared" si="19"/>
        <v>0.499</v>
      </c>
      <c r="S293" s="81">
        <f>R293*1000</f>
        <v>499</v>
      </c>
      <c r="T293" s="82">
        <v>9.5000000000000001E-2</v>
      </c>
      <c r="U293" s="82">
        <v>0.13600000000000001</v>
      </c>
    </row>
    <row r="294" spans="1:21">
      <c r="A294" s="34" t="s">
        <v>5</v>
      </c>
      <c r="B294" s="117" t="s">
        <v>11</v>
      </c>
      <c r="C294" s="37">
        <v>38310</v>
      </c>
      <c r="D294" s="115">
        <v>2004</v>
      </c>
      <c r="E294" s="101">
        <v>20.07</v>
      </c>
      <c r="F294" s="101">
        <v>401</v>
      </c>
      <c r="G294" s="101">
        <v>0.28799999999999998</v>
      </c>
      <c r="H294" s="101">
        <v>80.8</v>
      </c>
      <c r="I294" s="101">
        <v>7.01</v>
      </c>
      <c r="J294" s="101">
        <v>6.38</v>
      </c>
      <c r="K294" s="101">
        <v>147</v>
      </c>
      <c r="L294" s="18"/>
      <c r="M294" s="21"/>
      <c r="N294" s="32"/>
      <c r="O294" s="21"/>
      <c r="P294" s="21"/>
      <c r="Q294" s="21"/>
      <c r="R294" s="81"/>
      <c r="S294" s="81"/>
      <c r="T294" s="21"/>
      <c r="U294" s="21"/>
    </row>
    <row r="295" spans="1:21">
      <c r="A295" s="34" t="s">
        <v>12</v>
      </c>
      <c r="B295" s="117" t="s">
        <v>13</v>
      </c>
      <c r="C295" s="37">
        <v>38310</v>
      </c>
      <c r="D295" s="115">
        <v>2004</v>
      </c>
      <c r="E295" s="101">
        <v>18.8</v>
      </c>
      <c r="F295" s="101">
        <v>395</v>
      </c>
      <c r="G295" s="101">
        <v>0.29099999999999998</v>
      </c>
      <c r="H295" s="101">
        <v>87.6</v>
      </c>
      <c r="I295" s="101">
        <v>8.1199999999999992</v>
      </c>
      <c r="J295" s="101">
        <v>5.05</v>
      </c>
      <c r="K295" s="101">
        <v>226.1</v>
      </c>
      <c r="L295" s="18"/>
      <c r="M295" s="21"/>
      <c r="N295" s="32"/>
      <c r="O295" s="21"/>
      <c r="P295" s="21"/>
      <c r="Q295" s="21"/>
      <c r="R295" s="81"/>
      <c r="S295" s="81"/>
      <c r="T295" s="21"/>
      <c r="U295" s="21"/>
    </row>
    <row r="296" spans="1:21">
      <c r="A296" s="34">
        <v>4</v>
      </c>
      <c r="B296" s="117" t="s">
        <v>8</v>
      </c>
      <c r="C296" s="37">
        <v>38310</v>
      </c>
      <c r="D296" s="115">
        <v>2004</v>
      </c>
      <c r="E296" s="32">
        <v>17.34</v>
      </c>
      <c r="F296" s="32">
        <v>419</v>
      </c>
      <c r="G296" s="32">
        <v>0.31900000000000001</v>
      </c>
      <c r="H296" s="32">
        <v>87.2</v>
      </c>
      <c r="I296" s="32">
        <v>8.31</v>
      </c>
      <c r="J296" s="32">
        <v>6.61</v>
      </c>
      <c r="K296" s="32">
        <v>17.7</v>
      </c>
      <c r="L296" s="18">
        <f>'TSS Summary'!S5</f>
        <v>-1.5430861723447029</v>
      </c>
      <c r="M296" s="21">
        <v>8.2000000000000003E-2</v>
      </c>
      <c r="N296" s="32"/>
      <c r="O296" s="21">
        <v>0.35699999999999998</v>
      </c>
      <c r="P296" s="21">
        <v>0.35699999999999998</v>
      </c>
      <c r="Q296" s="21">
        <v>0.63800000000000001</v>
      </c>
      <c r="R296" s="81">
        <f t="shared" si="19"/>
        <v>0.995</v>
      </c>
      <c r="S296" s="81">
        <f t="shared" ref="S296:S305" si="21">R296*1000</f>
        <v>995</v>
      </c>
      <c r="T296" s="21">
        <v>0.60199999999999998</v>
      </c>
      <c r="U296" s="21">
        <v>0.68100000000000005</v>
      </c>
    </row>
    <row r="297" spans="1:21">
      <c r="A297" s="34">
        <v>5</v>
      </c>
      <c r="B297" s="117" t="s">
        <v>6</v>
      </c>
      <c r="C297" s="37">
        <v>38310</v>
      </c>
      <c r="D297" s="115">
        <v>2004</v>
      </c>
      <c r="E297" s="32">
        <v>19.899999999999999</v>
      </c>
      <c r="F297" s="32">
        <v>600</v>
      </c>
      <c r="G297" s="32">
        <v>0.433</v>
      </c>
      <c r="H297" s="32">
        <v>92</v>
      </c>
      <c r="I297" s="32">
        <v>8.1999999999999993</v>
      </c>
      <c r="J297" s="32">
        <v>7.3</v>
      </c>
      <c r="K297" s="32">
        <v>96.5</v>
      </c>
      <c r="L297" s="18">
        <f>'TSS Summary'!S6</f>
        <v>-1.3995943204868078</v>
      </c>
      <c r="M297" s="21">
        <v>9.0999999999999998E-2</v>
      </c>
      <c r="N297" s="32"/>
      <c r="O297" s="21">
        <v>6.9290000000000003</v>
      </c>
      <c r="P297" s="21">
        <v>6.9290000000000003</v>
      </c>
      <c r="Q297" s="21">
        <v>0.63800000000000001</v>
      </c>
      <c r="R297" s="81">
        <f t="shared" si="19"/>
        <v>7.5670000000000002</v>
      </c>
      <c r="S297" s="81">
        <f t="shared" si="21"/>
        <v>7567</v>
      </c>
      <c r="T297" s="21">
        <v>0.78</v>
      </c>
      <c r="U297" s="21">
        <v>0.81299999999999994</v>
      </c>
    </row>
    <row r="298" spans="1:21">
      <c r="A298" s="34">
        <v>6</v>
      </c>
      <c r="B298" s="117" t="s">
        <v>21</v>
      </c>
      <c r="C298" s="37">
        <v>38310</v>
      </c>
      <c r="D298" s="115">
        <v>2004</v>
      </c>
      <c r="E298" s="32">
        <v>21.39</v>
      </c>
      <c r="F298" s="32">
        <v>385</v>
      </c>
      <c r="G298" s="32">
        <v>0.26900000000000002</v>
      </c>
      <c r="H298" s="32">
        <v>104</v>
      </c>
      <c r="I298" s="32">
        <v>9.1</v>
      </c>
      <c r="J298" s="32">
        <v>7.56</v>
      </c>
      <c r="K298" s="32">
        <v>113.3</v>
      </c>
      <c r="L298" s="18">
        <f>'TSS Summary'!S7</f>
        <v>-1.4215686274509736</v>
      </c>
      <c r="M298" s="21">
        <v>0.17199999999999999</v>
      </c>
      <c r="N298" s="32"/>
      <c r="O298" s="21">
        <v>7.3789999999999996</v>
      </c>
      <c r="P298" s="21">
        <v>7.3789999999999996</v>
      </c>
      <c r="Q298" s="21">
        <v>0.60699999999999998</v>
      </c>
      <c r="R298" s="81">
        <f t="shared" si="19"/>
        <v>7.9859999999999998</v>
      </c>
      <c r="S298" s="81">
        <f t="shared" si="21"/>
        <v>7986</v>
      </c>
      <c r="T298" s="21">
        <v>0.93799999999999994</v>
      </c>
      <c r="U298" s="21">
        <v>0.95799999999999996</v>
      </c>
    </row>
    <row r="299" spans="1:21">
      <c r="A299" s="34">
        <v>7</v>
      </c>
      <c r="B299" s="117" t="s">
        <v>22</v>
      </c>
      <c r="C299" s="37">
        <v>38310</v>
      </c>
      <c r="D299" s="115">
        <v>2004</v>
      </c>
      <c r="E299" s="32">
        <v>19.2</v>
      </c>
      <c r="F299" s="32">
        <v>367</v>
      </c>
      <c r="G299" s="32">
        <v>0.26800000000000002</v>
      </c>
      <c r="H299" s="32">
        <v>86.6</v>
      </c>
      <c r="I299" s="32">
        <v>7.9</v>
      </c>
      <c r="J299" s="32">
        <v>6.97</v>
      </c>
      <c r="K299" s="32">
        <v>122.3</v>
      </c>
      <c r="L299" s="18">
        <f>'TSS Summary'!S8</f>
        <v>42.116788321167867</v>
      </c>
      <c r="M299" s="21">
        <v>7.0000000000000001E-3</v>
      </c>
      <c r="N299" s="32"/>
      <c r="O299" s="21">
        <v>5.1280000000000001</v>
      </c>
      <c r="P299" s="21">
        <v>5.1280000000000001</v>
      </c>
      <c r="Q299" s="21">
        <v>0.69899999999999995</v>
      </c>
      <c r="R299" s="81">
        <f t="shared" si="19"/>
        <v>5.827</v>
      </c>
      <c r="S299" s="81">
        <f t="shared" si="21"/>
        <v>5827</v>
      </c>
      <c r="T299" s="21">
        <v>0.874</v>
      </c>
      <c r="U299" s="21">
        <v>0.89300000000000002</v>
      </c>
    </row>
    <row r="300" spans="1:21">
      <c r="A300" s="34">
        <v>8</v>
      </c>
      <c r="B300" s="117" t="s">
        <v>7</v>
      </c>
      <c r="C300" s="37">
        <v>38310</v>
      </c>
      <c r="D300" s="115">
        <v>2004</v>
      </c>
      <c r="E300" s="32">
        <v>21.02</v>
      </c>
      <c r="F300" s="32">
        <v>317</v>
      </c>
      <c r="G300" s="32">
        <v>0.223</v>
      </c>
      <c r="H300" s="32">
        <v>131.6</v>
      </c>
      <c r="I300" s="32">
        <v>11.68</v>
      </c>
      <c r="J300" s="32">
        <v>7.26</v>
      </c>
      <c r="K300" s="32">
        <v>139.9</v>
      </c>
      <c r="L300" s="18">
        <f>'TSS Summary'!S9</f>
        <v>-1.3759213759213882</v>
      </c>
      <c r="M300" s="21">
        <v>6.2E-2</v>
      </c>
      <c r="N300" s="32"/>
      <c r="O300" s="21">
        <v>1.9E-2</v>
      </c>
      <c r="P300" s="21">
        <v>1.9E-2</v>
      </c>
      <c r="Q300" s="21">
        <v>0.88200000000000001</v>
      </c>
      <c r="R300" s="81">
        <f t="shared" si="19"/>
        <v>0.90100000000000002</v>
      </c>
      <c r="S300" s="81">
        <f t="shared" si="21"/>
        <v>901</v>
      </c>
      <c r="T300" s="21">
        <v>0.55000000000000004</v>
      </c>
      <c r="U300" s="21">
        <v>0.58099999999999996</v>
      </c>
    </row>
    <row r="301" spans="1:21">
      <c r="A301" s="34">
        <v>9</v>
      </c>
      <c r="B301" s="117" t="s">
        <v>9</v>
      </c>
      <c r="C301" s="37">
        <v>38310</v>
      </c>
      <c r="D301" s="115">
        <v>2004</v>
      </c>
      <c r="E301" s="32">
        <v>18.920000000000002</v>
      </c>
      <c r="F301" s="32">
        <v>284</v>
      </c>
      <c r="G301" s="32">
        <v>0.20899999999999999</v>
      </c>
      <c r="H301" s="32">
        <v>54</v>
      </c>
      <c r="I301" s="32">
        <v>4.83</v>
      </c>
      <c r="J301" s="32">
        <v>7.1</v>
      </c>
      <c r="K301" s="32">
        <v>4</v>
      </c>
      <c r="L301" s="18">
        <f>'TSS Summary'!S10</f>
        <v>37.22646310432571</v>
      </c>
      <c r="M301" s="21">
        <v>5.3999999999999999E-2</v>
      </c>
      <c r="N301" s="32"/>
      <c r="O301" s="21">
        <v>1.4E-2</v>
      </c>
      <c r="P301" s="21">
        <v>1.4E-2</v>
      </c>
      <c r="Q301" s="21">
        <v>1.278</v>
      </c>
      <c r="R301" s="81">
        <f t="shared" si="19"/>
        <v>1.292</v>
      </c>
      <c r="S301" s="81">
        <f t="shared" si="21"/>
        <v>1292</v>
      </c>
      <c r="T301" s="21">
        <v>0.42299999999999999</v>
      </c>
      <c r="U301" s="21">
        <v>1.6459999999999999</v>
      </c>
    </row>
    <row r="302" spans="1:21">
      <c r="A302" s="34">
        <v>10</v>
      </c>
      <c r="B302" s="117" t="s">
        <v>23</v>
      </c>
      <c r="C302" s="37">
        <v>38310</v>
      </c>
      <c r="D302" s="115">
        <v>2004</v>
      </c>
      <c r="E302" s="32">
        <v>16.399999999999999</v>
      </c>
      <c r="F302" s="32">
        <v>546</v>
      </c>
      <c r="G302" s="32">
        <v>0.42399999999999999</v>
      </c>
      <c r="H302" s="32">
        <v>123</v>
      </c>
      <c r="I302" s="32">
        <v>11.9</v>
      </c>
      <c r="J302" s="32">
        <v>7.25</v>
      </c>
      <c r="K302" s="32">
        <v>89</v>
      </c>
      <c r="L302" s="18">
        <f>'TSS Summary'!S11</f>
        <v>33.358024691358011</v>
      </c>
      <c r="M302" s="21">
        <v>0.19</v>
      </c>
      <c r="N302" s="32"/>
      <c r="O302" s="21">
        <v>1.4E-2</v>
      </c>
      <c r="P302" s="21">
        <v>1.4E-2</v>
      </c>
      <c r="Q302" s="21">
        <v>2.9849999999999999</v>
      </c>
      <c r="R302" s="81">
        <f t="shared" si="19"/>
        <v>2.9989999999999997</v>
      </c>
      <c r="S302" s="81">
        <f t="shared" si="21"/>
        <v>2998.9999999999995</v>
      </c>
      <c r="T302" s="21">
        <v>0.18099999999999999</v>
      </c>
      <c r="U302" s="21">
        <v>0.58399999999999996</v>
      </c>
    </row>
    <row r="303" spans="1:21">
      <c r="A303" s="34">
        <v>11</v>
      </c>
      <c r="B303" s="117" t="s">
        <v>14</v>
      </c>
      <c r="C303" s="37">
        <v>38310</v>
      </c>
      <c r="D303" s="115">
        <v>2004</v>
      </c>
      <c r="E303" s="32">
        <v>19.440000000000001</v>
      </c>
      <c r="F303" s="32">
        <v>351</v>
      </c>
      <c r="G303" s="32">
        <v>0.255</v>
      </c>
      <c r="H303" s="32">
        <v>71.099999999999994</v>
      </c>
      <c r="I303" s="32">
        <v>6.45</v>
      </c>
      <c r="J303" s="32">
        <v>7.65</v>
      </c>
      <c r="K303" s="32">
        <v>7.2</v>
      </c>
      <c r="L303" s="18">
        <f>'TSS Summary'!S12</f>
        <v>36.388059701492473</v>
      </c>
      <c r="M303" s="21">
        <v>0.67600000000000005</v>
      </c>
      <c r="N303" s="32"/>
      <c r="O303" s="21">
        <v>8.0000000000000002E-3</v>
      </c>
      <c r="P303" s="21">
        <v>8.0000000000000002E-3</v>
      </c>
      <c r="Q303" s="21">
        <v>1.7350000000000001</v>
      </c>
      <c r="R303" s="81">
        <f t="shared" si="19"/>
        <v>1.7430000000000001</v>
      </c>
      <c r="S303" s="81">
        <f t="shared" si="21"/>
        <v>1743</v>
      </c>
      <c r="T303" s="21">
        <v>0.17499999999999999</v>
      </c>
      <c r="U303" s="21">
        <v>0.91900000000000004</v>
      </c>
    </row>
    <row r="304" spans="1:21">
      <c r="A304" s="34">
        <v>12</v>
      </c>
      <c r="B304" s="117" t="s">
        <v>15</v>
      </c>
      <c r="C304" s="37">
        <v>38309</v>
      </c>
      <c r="D304" s="115">
        <v>2004</v>
      </c>
      <c r="E304" s="32">
        <v>21.53</v>
      </c>
      <c r="F304" s="32">
        <v>74</v>
      </c>
      <c r="G304" s="32">
        <v>0.51500000000000001</v>
      </c>
      <c r="H304" s="32">
        <v>107.7</v>
      </c>
      <c r="I304" s="32">
        <v>9.4700000000000006</v>
      </c>
      <c r="J304" s="32">
        <v>5.68</v>
      </c>
      <c r="K304" s="32">
        <v>222.5</v>
      </c>
      <c r="L304" s="18">
        <f>'TSS Summary'!S13</f>
        <v>5.9506172839506739</v>
      </c>
      <c r="M304" s="21">
        <v>7.0000000000000007E-2</v>
      </c>
      <c r="N304" s="32"/>
      <c r="O304" s="21">
        <v>3.3929999999999998</v>
      </c>
      <c r="P304" s="21">
        <v>3.3929999999999998</v>
      </c>
      <c r="Q304" s="21">
        <v>2.101</v>
      </c>
      <c r="R304" s="81">
        <f t="shared" si="19"/>
        <v>5.4939999999999998</v>
      </c>
      <c r="S304" s="81">
        <f t="shared" si="21"/>
        <v>5494</v>
      </c>
      <c r="T304" s="21">
        <v>4.0279999999999996</v>
      </c>
      <c r="U304" s="21">
        <v>4.0460000000000003</v>
      </c>
    </row>
    <row r="305" spans="1:21">
      <c r="A305" s="34">
        <v>13</v>
      </c>
      <c r="B305" s="117" t="s">
        <v>16</v>
      </c>
      <c r="C305" s="37">
        <v>38309</v>
      </c>
      <c r="D305" s="115">
        <v>2004</v>
      </c>
      <c r="E305" s="32">
        <v>19.78</v>
      </c>
      <c r="F305" s="32">
        <v>344</v>
      </c>
      <c r="G305" s="32">
        <v>0.249</v>
      </c>
      <c r="H305" s="32">
        <v>66.5</v>
      </c>
      <c r="I305" s="32">
        <v>6.02</v>
      </c>
      <c r="J305" s="32">
        <v>6.15</v>
      </c>
      <c r="K305" s="32">
        <v>77</v>
      </c>
      <c r="L305" s="18">
        <f>'TSS Summary'!S14</f>
        <v>-0.9295774647888021</v>
      </c>
      <c r="M305" s="21">
        <v>5.1999999999999998E-2</v>
      </c>
      <c r="N305" s="32"/>
      <c r="O305" s="21">
        <v>0.4</v>
      </c>
      <c r="P305" s="21">
        <v>0.4</v>
      </c>
      <c r="Q305" s="21">
        <v>0.79</v>
      </c>
      <c r="R305" s="81">
        <f t="shared" si="19"/>
        <v>1.19</v>
      </c>
      <c r="S305" s="81">
        <f t="shared" si="21"/>
        <v>1190</v>
      </c>
      <c r="T305" s="21">
        <v>1.274</v>
      </c>
      <c r="U305" s="21">
        <v>1.298</v>
      </c>
    </row>
    <row r="306" spans="1:21">
      <c r="A306" s="34">
        <v>14</v>
      </c>
      <c r="B306" s="117" t="s">
        <v>17</v>
      </c>
      <c r="C306" s="37">
        <v>38309</v>
      </c>
      <c r="D306" s="115">
        <v>2004</v>
      </c>
      <c r="E306" s="32"/>
      <c r="F306" s="32"/>
      <c r="G306" s="32"/>
      <c r="H306" s="32"/>
      <c r="I306" s="32"/>
      <c r="J306" s="32"/>
      <c r="K306" s="32"/>
      <c r="L306" s="18">
        <f>'TSS Summary'!S15</f>
        <v>0</v>
      </c>
      <c r="M306" s="21"/>
      <c r="N306" s="32"/>
      <c r="O306" s="21"/>
      <c r="P306" s="21"/>
      <c r="Q306" s="21"/>
      <c r="R306" s="81"/>
      <c r="S306" s="81"/>
      <c r="T306" s="21"/>
      <c r="U306" s="21"/>
    </row>
    <row r="307" spans="1:21">
      <c r="A307" s="34">
        <v>15</v>
      </c>
      <c r="B307" s="117" t="s">
        <v>18</v>
      </c>
      <c r="C307" s="37">
        <v>38309</v>
      </c>
      <c r="D307" s="115">
        <v>2004</v>
      </c>
      <c r="E307" s="32"/>
      <c r="F307" s="32"/>
      <c r="G307" s="32"/>
      <c r="H307" s="32"/>
      <c r="I307" s="32"/>
      <c r="J307" s="32"/>
      <c r="K307" s="32"/>
      <c r="L307" s="18">
        <f>'TSS Summary'!S16</f>
        <v>0</v>
      </c>
      <c r="M307" s="21"/>
      <c r="N307" s="32"/>
      <c r="O307" s="21"/>
      <c r="P307" s="21"/>
      <c r="Q307" s="21"/>
      <c r="R307" s="81"/>
      <c r="S307" s="81"/>
      <c r="T307" s="21"/>
      <c r="U307" s="21"/>
    </row>
    <row r="308" spans="1:21" s="20" customFormat="1">
      <c r="A308" s="35" t="s">
        <v>59</v>
      </c>
      <c r="B308" s="75"/>
      <c r="C308" s="40"/>
      <c r="D308" s="115">
        <v>2004</v>
      </c>
      <c r="E308" s="40"/>
      <c r="F308" s="40"/>
      <c r="G308" s="40"/>
      <c r="H308" s="40"/>
      <c r="I308" s="40"/>
      <c r="J308" s="40"/>
      <c r="K308" s="40"/>
      <c r="L308" s="26">
        <f>'TSS Summary'!S17</f>
        <v>-2.6862302483069902</v>
      </c>
      <c r="M308" s="82"/>
      <c r="N308" s="40"/>
      <c r="O308" s="82"/>
      <c r="P308" s="82"/>
      <c r="Q308" s="82"/>
      <c r="R308" s="81"/>
      <c r="S308" s="81"/>
      <c r="T308" s="82"/>
      <c r="U308" s="82"/>
    </row>
    <row r="309" spans="1:21">
      <c r="A309" s="34">
        <v>1</v>
      </c>
      <c r="B309" s="117" t="s">
        <v>3</v>
      </c>
      <c r="C309" s="37">
        <v>38335</v>
      </c>
      <c r="D309" s="115">
        <v>2004</v>
      </c>
      <c r="E309" s="32">
        <v>13.25</v>
      </c>
      <c r="F309" s="32">
        <v>366</v>
      </c>
      <c r="G309" s="32">
        <v>0.307</v>
      </c>
      <c r="H309" s="32">
        <v>98.7</v>
      </c>
      <c r="I309" s="32">
        <v>10.24</v>
      </c>
      <c r="J309" s="32">
        <v>5.35</v>
      </c>
      <c r="K309" s="32">
        <v>219.8</v>
      </c>
      <c r="L309" s="22">
        <f>'TSS Summary'!T2</f>
        <v>2.7696793002915636</v>
      </c>
      <c r="M309" s="21">
        <v>2.1262858437458121E-2</v>
      </c>
      <c r="N309" s="32">
        <v>0.435</v>
      </c>
      <c r="O309" s="102"/>
      <c r="P309" s="32">
        <v>0.435</v>
      </c>
      <c r="Q309" s="21">
        <v>0.45500000000000002</v>
      </c>
      <c r="R309" s="81">
        <f t="shared" si="19"/>
        <v>0.89</v>
      </c>
      <c r="S309" s="81">
        <f>R309*1000</f>
        <v>890</v>
      </c>
      <c r="T309" s="21">
        <v>0.41099999999999998</v>
      </c>
      <c r="U309" s="21">
        <v>0.75600000000000001</v>
      </c>
    </row>
    <row r="310" spans="1:21">
      <c r="A310" s="34">
        <v>2</v>
      </c>
      <c r="B310" s="117" t="s">
        <v>4</v>
      </c>
      <c r="C310" s="37">
        <v>38335</v>
      </c>
      <c r="D310" s="115">
        <v>2004</v>
      </c>
      <c r="E310" s="32">
        <v>13.92</v>
      </c>
      <c r="F310" s="32">
        <v>383</v>
      </c>
      <c r="G310" s="32">
        <v>0.316</v>
      </c>
      <c r="H310" s="32">
        <v>96.7</v>
      </c>
      <c r="I310" s="32">
        <v>9.9499999999999993</v>
      </c>
      <c r="J310" s="32">
        <v>4.72</v>
      </c>
      <c r="K310" s="32">
        <v>247.7</v>
      </c>
      <c r="L310" s="18">
        <f>'TSS Summary'!T3</f>
        <v>4.3137254901960773</v>
      </c>
      <c r="M310" s="21">
        <v>9.8734990019828939E-2</v>
      </c>
      <c r="N310" s="32">
        <v>0.72299999999999998</v>
      </c>
      <c r="O310" s="102"/>
      <c r="P310" s="32">
        <v>0.72299999999999998</v>
      </c>
      <c r="Q310" s="21">
        <v>0.48499999999999999</v>
      </c>
      <c r="R310" s="81">
        <f t="shared" si="19"/>
        <v>1.208</v>
      </c>
      <c r="S310" s="81">
        <f>R310*1000</f>
        <v>1208</v>
      </c>
      <c r="T310" s="21">
        <v>0.49</v>
      </c>
      <c r="U310" s="21">
        <v>0.53200000000000003</v>
      </c>
    </row>
    <row r="311" spans="1:21">
      <c r="A311" s="34">
        <v>3</v>
      </c>
      <c r="B311" s="117" t="s">
        <v>10</v>
      </c>
      <c r="C311" s="37">
        <v>38335</v>
      </c>
      <c r="D311" s="115">
        <v>2004</v>
      </c>
      <c r="E311" s="32">
        <v>13.54</v>
      </c>
      <c r="F311" s="32">
        <v>379</v>
      </c>
      <c r="G311" s="32">
        <v>0.314</v>
      </c>
      <c r="H311" s="32">
        <v>96.3</v>
      </c>
      <c r="I311" s="32">
        <v>9.9</v>
      </c>
      <c r="J311" s="32">
        <v>6.63</v>
      </c>
      <c r="K311" s="32">
        <v>102.4</v>
      </c>
      <c r="L311" s="18">
        <f>'TSS Summary'!T4</f>
        <v>2.9189189189189126</v>
      </c>
      <c r="M311" s="21">
        <v>4.5669593063019195E-2</v>
      </c>
      <c r="N311" s="32">
        <v>0.57599999999999996</v>
      </c>
      <c r="O311" s="102"/>
      <c r="P311" s="32">
        <v>0.57599999999999996</v>
      </c>
      <c r="Q311" s="21">
        <v>0.51600000000000001</v>
      </c>
      <c r="R311" s="81">
        <f t="shared" si="19"/>
        <v>1.0920000000000001</v>
      </c>
      <c r="S311" s="81">
        <f>R311*1000</f>
        <v>1092</v>
      </c>
      <c r="T311" s="21">
        <v>0.56999999999999995</v>
      </c>
      <c r="U311" s="21">
        <v>0.748</v>
      </c>
    </row>
    <row r="312" spans="1:21">
      <c r="A312" s="34" t="s">
        <v>5</v>
      </c>
      <c r="B312" s="117" t="s">
        <v>11</v>
      </c>
      <c r="C312" s="37">
        <v>38335</v>
      </c>
      <c r="D312" s="115">
        <v>2004</v>
      </c>
      <c r="E312" s="32">
        <v>17.36</v>
      </c>
      <c r="F312" s="32">
        <v>417</v>
      </c>
      <c r="G312" s="32">
        <v>0.317</v>
      </c>
      <c r="H312" s="32">
        <v>67.8</v>
      </c>
      <c r="I312" s="32">
        <v>6.4</v>
      </c>
      <c r="J312" s="32">
        <v>7.05</v>
      </c>
      <c r="K312" s="32">
        <v>94.6</v>
      </c>
      <c r="L312" s="18"/>
      <c r="M312" s="21"/>
      <c r="N312" s="32"/>
      <c r="O312" s="102"/>
      <c r="P312" s="32"/>
      <c r="Q312" s="21"/>
      <c r="R312" s="81"/>
      <c r="S312" s="81"/>
      <c r="T312" s="21"/>
      <c r="U312" s="21"/>
    </row>
    <row r="313" spans="1:21">
      <c r="A313" s="34" t="s">
        <v>12</v>
      </c>
      <c r="B313" s="117" t="s">
        <v>13</v>
      </c>
      <c r="C313" s="37">
        <v>38335</v>
      </c>
      <c r="D313" s="115">
        <v>2004</v>
      </c>
      <c r="E313" s="32">
        <v>14.32</v>
      </c>
      <c r="F313" s="32">
        <v>418</v>
      </c>
      <c r="G313" s="32">
        <v>0.34100000000000003</v>
      </c>
      <c r="H313" s="32">
        <v>77.900000000000006</v>
      </c>
      <c r="I313" s="32">
        <v>7.9</v>
      </c>
      <c r="J313" s="32">
        <v>7.03</v>
      </c>
      <c r="K313" s="32">
        <v>109.7</v>
      </c>
      <c r="L313" s="18"/>
      <c r="M313" s="21"/>
      <c r="N313" s="32"/>
      <c r="O313" s="102"/>
      <c r="P313" s="32"/>
      <c r="Q313" s="21"/>
      <c r="R313" s="81"/>
      <c r="S313" s="81"/>
      <c r="T313" s="21"/>
      <c r="U313" s="21"/>
    </row>
    <row r="314" spans="1:21">
      <c r="A314" s="34">
        <v>4</v>
      </c>
      <c r="B314" s="117" t="s">
        <v>8</v>
      </c>
      <c r="C314" s="37">
        <v>38335</v>
      </c>
      <c r="D314" s="115">
        <v>2004</v>
      </c>
      <c r="E314" s="32">
        <v>14.44</v>
      </c>
      <c r="F314" s="32">
        <v>330</v>
      </c>
      <c r="G314" s="32">
        <v>0.26900000000000002</v>
      </c>
      <c r="H314" s="32">
        <v>44.3</v>
      </c>
      <c r="I314" s="32">
        <v>4.05</v>
      </c>
      <c r="J314" s="32">
        <v>7.63</v>
      </c>
      <c r="K314" s="32">
        <v>64.400000000000006</v>
      </c>
      <c r="L314" s="18">
        <f>'TSS Summary'!T5</f>
        <v>3.5806451612903221</v>
      </c>
      <c r="M314" s="21">
        <v>9.4868079389853199E-2</v>
      </c>
      <c r="N314" s="32">
        <v>0.28299999999999997</v>
      </c>
      <c r="O314" s="102"/>
      <c r="P314" s="32">
        <v>0.28299999999999997</v>
      </c>
      <c r="Q314" s="21">
        <v>0.72899999999999998</v>
      </c>
      <c r="R314" s="81">
        <f t="shared" si="19"/>
        <v>1.012</v>
      </c>
      <c r="S314" s="81">
        <f t="shared" ref="S314:S323" si="22">R314*1000</f>
        <v>1012</v>
      </c>
      <c r="T314" s="21"/>
      <c r="U314" s="21"/>
    </row>
    <row r="315" spans="1:21">
      <c r="A315" s="34">
        <v>5</v>
      </c>
      <c r="B315" s="117" t="s">
        <v>6</v>
      </c>
      <c r="C315" s="37">
        <v>38335</v>
      </c>
      <c r="D315" s="115">
        <v>2004</v>
      </c>
      <c r="E315" s="32">
        <v>15.21</v>
      </c>
      <c r="F315" s="32">
        <v>497</v>
      </c>
      <c r="G315" s="32">
        <v>0.39700000000000002</v>
      </c>
      <c r="H315" s="32">
        <v>75</v>
      </c>
      <c r="I315" s="32">
        <v>7.46</v>
      </c>
      <c r="J315" s="32">
        <v>7.65</v>
      </c>
      <c r="K315" s="32">
        <v>80.8</v>
      </c>
      <c r="L315" s="18">
        <f>'TSS Summary'!T6</f>
        <v>3.0470914127423545</v>
      </c>
      <c r="M315" s="21">
        <v>8.9260221982745552E-2</v>
      </c>
      <c r="N315" s="32">
        <v>6.2210000000000001</v>
      </c>
      <c r="O315" s="102"/>
      <c r="P315" s="32">
        <v>6.2210000000000001</v>
      </c>
      <c r="Q315" s="95">
        <v>0.54600000000000004</v>
      </c>
      <c r="R315" s="81">
        <f t="shared" si="19"/>
        <v>6.7670000000000003</v>
      </c>
      <c r="S315" s="81">
        <f t="shared" si="22"/>
        <v>6767</v>
      </c>
      <c r="T315" s="21">
        <v>0.69</v>
      </c>
      <c r="U315" s="21">
        <v>0.78300000000000003</v>
      </c>
    </row>
    <row r="316" spans="1:21">
      <c r="A316" s="34">
        <v>6</v>
      </c>
      <c r="B316" s="117" t="s">
        <v>21</v>
      </c>
      <c r="C316" s="37">
        <v>38335</v>
      </c>
      <c r="D316" s="115">
        <v>2004</v>
      </c>
      <c r="E316" s="32">
        <v>15</v>
      </c>
      <c r="F316" s="32">
        <v>348</v>
      </c>
      <c r="G316" s="32">
        <v>0.27900000000000003</v>
      </c>
      <c r="H316" s="32">
        <v>91.9</v>
      </c>
      <c r="I316" s="32">
        <v>9.25</v>
      </c>
      <c r="J316" s="32">
        <v>7.71</v>
      </c>
      <c r="K316" s="32">
        <v>94.9</v>
      </c>
      <c r="L316" s="18">
        <f>'TSS Summary'!T7</f>
        <v>4.7234042553191484</v>
      </c>
      <c r="M316" s="21">
        <v>4.153484446733087E-2</v>
      </c>
      <c r="N316" s="32">
        <v>9.266</v>
      </c>
      <c r="O316" s="102"/>
      <c r="P316" s="32">
        <v>9.266</v>
      </c>
      <c r="Q316" s="95">
        <v>0.48499999999999999</v>
      </c>
      <c r="R316" s="81">
        <f t="shared" si="19"/>
        <v>9.7509999999999994</v>
      </c>
      <c r="S316" s="81">
        <f t="shared" si="22"/>
        <v>9751</v>
      </c>
      <c r="T316" s="21">
        <v>0.79400000000000004</v>
      </c>
      <c r="U316" s="21">
        <v>0.90700000000000003</v>
      </c>
    </row>
    <row r="317" spans="1:21">
      <c r="A317" s="34">
        <v>7</v>
      </c>
      <c r="B317" s="117" t="s">
        <v>22</v>
      </c>
      <c r="C317" s="37">
        <v>38335</v>
      </c>
      <c r="D317" s="115">
        <v>2004</v>
      </c>
      <c r="E317" s="32">
        <v>13.07</v>
      </c>
      <c r="F317" s="32">
        <v>337</v>
      </c>
      <c r="G317" s="32">
        <v>0.28299999999999997</v>
      </c>
      <c r="H317" s="32">
        <v>140.5</v>
      </c>
      <c r="I317" s="32">
        <v>13.63</v>
      </c>
      <c r="J317" s="32">
        <v>7.38</v>
      </c>
      <c r="K317" s="32">
        <v>122</v>
      </c>
      <c r="L317" s="18">
        <f>'TSS Summary'!T8</f>
        <v>7.9696969696969502</v>
      </c>
      <c r="M317" s="21">
        <v>6.0886137490066536E-2</v>
      </c>
      <c r="N317" s="32">
        <v>8.1310000000000002</v>
      </c>
      <c r="O317" s="102"/>
      <c r="P317" s="32">
        <v>8.1310000000000002</v>
      </c>
      <c r="Q317" s="95">
        <v>0.60699999999999998</v>
      </c>
      <c r="R317" s="81">
        <f t="shared" si="19"/>
        <v>8.7379999999999995</v>
      </c>
      <c r="S317" s="81">
        <f t="shared" si="22"/>
        <v>8738</v>
      </c>
      <c r="T317" s="21">
        <v>0.79700000000000004</v>
      </c>
      <c r="U317" s="21">
        <v>0.88500000000000001</v>
      </c>
    </row>
    <row r="318" spans="1:21">
      <c r="A318" s="34">
        <v>8</v>
      </c>
      <c r="B318" s="117" t="s">
        <v>7</v>
      </c>
      <c r="C318" s="37">
        <v>38335</v>
      </c>
      <c r="D318" s="115">
        <v>2004</v>
      </c>
      <c r="E318" s="32">
        <v>16.440000000000001</v>
      </c>
      <c r="F318" s="32">
        <v>317</v>
      </c>
      <c r="G318" s="32">
        <v>0.246</v>
      </c>
      <c r="H318" s="32">
        <v>130</v>
      </c>
      <c r="I318" s="32">
        <v>12.12</v>
      </c>
      <c r="J318" s="32">
        <v>7.81</v>
      </c>
      <c r="K318" s="32">
        <v>94.6</v>
      </c>
      <c r="L318" s="18">
        <f>'TSS Summary'!T9</f>
        <v>5.7617728531855912</v>
      </c>
      <c r="M318" s="21">
        <v>8.2229475382789685E-2</v>
      </c>
      <c r="N318" s="32">
        <v>1E-3</v>
      </c>
      <c r="O318" s="102"/>
      <c r="P318" s="32">
        <v>1E-3</v>
      </c>
      <c r="Q318" s="21">
        <v>0.63800000000000001</v>
      </c>
      <c r="R318" s="81">
        <f t="shared" si="19"/>
        <v>0.63900000000000001</v>
      </c>
      <c r="S318" s="81">
        <f t="shared" si="22"/>
        <v>639</v>
      </c>
      <c r="T318" s="21">
        <v>0.50900000000000001</v>
      </c>
      <c r="U318" s="21">
        <v>0.52400000000000002</v>
      </c>
    </row>
    <row r="319" spans="1:21">
      <c r="A319" s="34">
        <v>9</v>
      </c>
      <c r="B319" s="117" t="s">
        <v>9</v>
      </c>
      <c r="C319" s="37">
        <v>38335</v>
      </c>
      <c r="D319" s="115">
        <v>2004</v>
      </c>
      <c r="E319" s="32">
        <v>12.03</v>
      </c>
      <c r="F319" s="32">
        <v>242</v>
      </c>
      <c r="G319" s="32">
        <v>0.20899999999999999</v>
      </c>
      <c r="H319" s="32">
        <v>53.8</v>
      </c>
      <c r="I319" s="32">
        <v>5.55</v>
      </c>
      <c r="J319" s="32">
        <v>7.73</v>
      </c>
      <c r="K319" s="32">
        <v>87.9</v>
      </c>
      <c r="L319" s="18">
        <f>'TSS Summary'!T10</f>
        <v>4.0826873385013585</v>
      </c>
      <c r="M319" s="21">
        <v>0.1025684209040906</v>
      </c>
      <c r="N319" s="32">
        <v>3.4000000000000002E-2</v>
      </c>
      <c r="O319" s="102"/>
      <c r="P319" s="32">
        <v>3.4000000000000002E-2</v>
      </c>
      <c r="Q319" s="21">
        <v>0.63800000000000001</v>
      </c>
      <c r="R319" s="81">
        <f t="shared" si="19"/>
        <v>0.67200000000000004</v>
      </c>
      <c r="S319" s="81">
        <f t="shared" si="22"/>
        <v>672</v>
      </c>
      <c r="T319" s="21">
        <v>0.38200000000000001</v>
      </c>
      <c r="U319" s="21">
        <v>0.42299999999999999</v>
      </c>
    </row>
    <row r="320" spans="1:21">
      <c r="A320" s="34">
        <v>10</v>
      </c>
      <c r="B320" s="117" t="s">
        <v>23</v>
      </c>
      <c r="C320" s="37">
        <v>38335</v>
      </c>
      <c r="D320" s="115">
        <v>2004</v>
      </c>
      <c r="E320" s="32">
        <v>9.83</v>
      </c>
      <c r="F320" s="32">
        <v>247</v>
      </c>
      <c r="G320" s="32">
        <v>0.22500000000000001</v>
      </c>
      <c r="H320" s="32">
        <v>130.1</v>
      </c>
      <c r="I320" s="32">
        <v>13.38</v>
      </c>
      <c r="J320" s="32">
        <v>7.4</v>
      </c>
      <c r="K320" s="32">
        <v>86.1</v>
      </c>
      <c r="L320" s="18">
        <f>'TSS Summary'!T11</f>
        <v>3.3942558746736902</v>
      </c>
      <c r="M320" s="21">
        <v>0.13405612174817863</v>
      </c>
      <c r="N320" s="32">
        <v>1.2E-2</v>
      </c>
      <c r="O320" s="102"/>
      <c r="P320" s="32">
        <v>1.2E-2</v>
      </c>
      <c r="Q320" s="21">
        <v>1.1559999999999999</v>
      </c>
      <c r="R320" s="81">
        <f t="shared" si="19"/>
        <v>1.1679999999999999</v>
      </c>
      <c r="S320" s="81">
        <f t="shared" si="22"/>
        <v>1168</v>
      </c>
      <c r="T320" s="95">
        <v>0.32600000000000001</v>
      </c>
      <c r="U320" s="21">
        <v>0.316</v>
      </c>
    </row>
    <row r="321" spans="1:21">
      <c r="A321" s="34">
        <v>11</v>
      </c>
      <c r="B321" s="117" t="s">
        <v>14</v>
      </c>
      <c r="C321" s="37">
        <v>38335</v>
      </c>
      <c r="D321" s="115">
        <v>2004</v>
      </c>
      <c r="E321" s="32">
        <v>12.21</v>
      </c>
      <c r="F321" s="32">
        <v>174</v>
      </c>
      <c r="G321" s="32">
        <v>0.15</v>
      </c>
      <c r="H321" s="32">
        <v>71.8</v>
      </c>
      <c r="I321" s="32">
        <v>7.49</v>
      </c>
      <c r="J321" s="32">
        <v>7.62</v>
      </c>
      <c r="K321" s="32">
        <v>82.3</v>
      </c>
      <c r="L321" s="18">
        <f>'TSS Summary'!T12</f>
        <v>11.169230769230795</v>
      </c>
      <c r="M321" s="21">
        <v>8.0304390004230342E-2</v>
      </c>
      <c r="N321" s="32">
        <v>6.6000000000000003E-2</v>
      </c>
      <c r="O321" s="102"/>
      <c r="P321" s="32">
        <v>6.6000000000000003E-2</v>
      </c>
      <c r="Q321" s="21"/>
      <c r="R321" s="81">
        <f t="shared" si="19"/>
        <v>6.6000000000000003E-2</v>
      </c>
      <c r="S321" s="81">
        <f t="shared" si="22"/>
        <v>66</v>
      </c>
      <c r="T321" s="21">
        <v>9.4E-2</v>
      </c>
      <c r="U321" s="21">
        <v>0.114</v>
      </c>
    </row>
    <row r="322" spans="1:21">
      <c r="A322" s="34">
        <v>12</v>
      </c>
      <c r="B322" s="117" t="s">
        <v>15</v>
      </c>
      <c r="C322" s="37">
        <v>38335</v>
      </c>
      <c r="D322" s="115">
        <v>2004</v>
      </c>
      <c r="E322" s="32">
        <v>17.45</v>
      </c>
      <c r="F322" s="32">
        <v>694</v>
      </c>
      <c r="G322" s="32">
        <v>0.52700000000000002</v>
      </c>
      <c r="H322" s="32">
        <v>91.6</v>
      </c>
      <c r="I322" s="32">
        <v>8.7200000000000006</v>
      </c>
      <c r="J322" s="32">
        <v>7.33</v>
      </c>
      <c r="K322" s="32">
        <v>78.400000000000006</v>
      </c>
      <c r="L322" s="18">
        <f>'TSS Summary'!T13</f>
        <v>9.6134020618556981</v>
      </c>
      <c r="M322" s="21">
        <v>0.23005929258329028</v>
      </c>
      <c r="N322" s="32">
        <v>5.266</v>
      </c>
      <c r="O322" s="102"/>
      <c r="P322" s="32">
        <v>5.266</v>
      </c>
      <c r="Q322" s="21">
        <v>1.2170000000000001</v>
      </c>
      <c r="R322" s="81">
        <f t="shared" si="19"/>
        <v>6.4830000000000005</v>
      </c>
      <c r="S322" s="81">
        <f t="shared" si="22"/>
        <v>6483.0000000000009</v>
      </c>
      <c r="T322" s="21">
        <v>2.044</v>
      </c>
      <c r="U322" s="21">
        <v>2.6749999999999998</v>
      </c>
    </row>
    <row r="323" spans="1:21">
      <c r="A323" s="34">
        <v>13</v>
      </c>
      <c r="B323" s="117" t="s">
        <v>16</v>
      </c>
      <c r="C323" s="37">
        <v>38335</v>
      </c>
      <c r="D323" s="115">
        <v>2004</v>
      </c>
      <c r="E323" s="32">
        <v>13.8</v>
      </c>
      <c r="F323" s="32">
        <v>315</v>
      </c>
      <c r="G323" s="32">
        <v>0.26</v>
      </c>
      <c r="H323" s="32">
        <v>58.9</v>
      </c>
      <c r="I323" s="32">
        <v>5.4</v>
      </c>
      <c r="J323" s="32">
        <v>7.14</v>
      </c>
      <c r="K323" s="32">
        <v>74</v>
      </c>
      <c r="L323" s="18">
        <f>'TSS Summary'!T14</f>
        <v>3.9199999999999977</v>
      </c>
      <c r="M323" s="21">
        <v>9.7295360954123694E-2</v>
      </c>
      <c r="N323" s="32">
        <v>0.33800000000000002</v>
      </c>
      <c r="O323" s="102"/>
      <c r="P323" s="32">
        <v>0.33800000000000002</v>
      </c>
      <c r="Q323" s="21">
        <v>0.48499999999999999</v>
      </c>
      <c r="R323" s="81">
        <f t="shared" si="19"/>
        <v>0.82299999999999995</v>
      </c>
      <c r="S323" s="81">
        <f t="shared" si="22"/>
        <v>823</v>
      </c>
      <c r="T323" s="21">
        <v>1.05</v>
      </c>
      <c r="U323" s="21">
        <v>1.3580000000000001</v>
      </c>
    </row>
    <row r="324" spans="1:21">
      <c r="A324" s="34">
        <v>14</v>
      </c>
      <c r="B324" s="117" t="s">
        <v>17</v>
      </c>
      <c r="C324" s="37">
        <v>38335</v>
      </c>
      <c r="D324" s="115">
        <v>2004</v>
      </c>
      <c r="E324" s="32"/>
      <c r="F324" s="32"/>
      <c r="G324" s="32"/>
      <c r="H324" s="32"/>
      <c r="I324" s="32"/>
      <c r="J324" s="32"/>
      <c r="K324" s="32"/>
      <c r="L324" s="18"/>
      <c r="M324" s="21"/>
      <c r="N324" s="32"/>
      <c r="O324" s="102"/>
      <c r="P324" s="32"/>
      <c r="Q324" s="21"/>
      <c r="R324" s="81"/>
      <c r="S324" s="81"/>
      <c r="T324" s="21"/>
      <c r="U324" s="21"/>
    </row>
    <row r="325" spans="1:21">
      <c r="A325" s="34">
        <v>15</v>
      </c>
      <c r="B325" s="117" t="s">
        <v>18</v>
      </c>
      <c r="C325" s="37">
        <v>38335</v>
      </c>
      <c r="D325" s="115">
        <v>2004</v>
      </c>
      <c r="E325" s="32"/>
      <c r="F325" s="32"/>
      <c r="G325" s="32"/>
      <c r="H325" s="32"/>
      <c r="I325" s="32"/>
      <c r="J325" s="32"/>
      <c r="K325" s="32"/>
      <c r="L325" s="18"/>
      <c r="M325" s="21"/>
      <c r="N325" s="32"/>
      <c r="O325" s="102"/>
      <c r="P325" s="32"/>
      <c r="Q325" s="21"/>
      <c r="R325" s="81"/>
      <c r="S325" s="81"/>
      <c r="T325" s="21"/>
      <c r="U325" s="21"/>
    </row>
    <row r="326" spans="1:21">
      <c r="A326" s="34" t="s">
        <v>67</v>
      </c>
      <c r="B326" s="117"/>
      <c r="C326" s="37">
        <v>38335</v>
      </c>
      <c r="D326" s="115">
        <v>2004</v>
      </c>
      <c r="E326" s="32"/>
      <c r="F326" s="32"/>
      <c r="G326" s="32"/>
      <c r="H326" s="32"/>
      <c r="I326" s="32"/>
      <c r="J326" s="32"/>
      <c r="K326" s="32"/>
      <c r="L326" s="18"/>
      <c r="M326" s="21">
        <v>6.2844702614339956E-2</v>
      </c>
      <c r="N326" s="32"/>
      <c r="O326" s="102"/>
      <c r="P326" s="32"/>
      <c r="Q326" s="21">
        <v>0.51600000000000001</v>
      </c>
      <c r="R326" s="81">
        <f t="shared" si="19"/>
        <v>0.51600000000000001</v>
      </c>
      <c r="S326" s="81">
        <f t="shared" ref="S326:S331" si="23">R326*1000</f>
        <v>516</v>
      </c>
      <c r="T326" s="21">
        <v>0.78500000000000003</v>
      </c>
      <c r="U326" s="21">
        <v>0.90900000000000003</v>
      </c>
    </row>
    <row r="327" spans="1:21">
      <c r="A327" s="34" t="s">
        <v>59</v>
      </c>
      <c r="B327" s="117"/>
      <c r="C327" s="37">
        <v>38335</v>
      </c>
      <c r="D327" s="115">
        <v>2004</v>
      </c>
      <c r="E327" s="32"/>
      <c r="F327" s="32"/>
      <c r="G327" s="32"/>
      <c r="H327" s="32"/>
      <c r="I327" s="32"/>
      <c r="J327" s="32"/>
      <c r="K327" s="32"/>
      <c r="L327" s="18">
        <f>'TSS Summary'!T17</f>
        <v>2.0499999999999683</v>
      </c>
      <c r="M327" s="21">
        <v>0.10143010954981202</v>
      </c>
      <c r="N327" s="32">
        <v>1E-3</v>
      </c>
      <c r="O327" s="102"/>
      <c r="P327" s="32">
        <v>1E-3</v>
      </c>
      <c r="Q327" s="21">
        <v>0.21099999999999999</v>
      </c>
      <c r="R327" s="81">
        <f t="shared" si="19"/>
        <v>0.21199999999999999</v>
      </c>
      <c r="S327" s="81">
        <f t="shared" si="23"/>
        <v>212</v>
      </c>
      <c r="T327" s="21">
        <v>1.6E-2</v>
      </c>
      <c r="U327" s="21">
        <v>2.4E-2</v>
      </c>
    </row>
    <row r="328" spans="1:21" s="20" customFormat="1">
      <c r="A328" s="35" t="s">
        <v>69</v>
      </c>
      <c r="B328" s="75"/>
      <c r="C328" s="39">
        <v>38335</v>
      </c>
      <c r="D328" s="115">
        <v>2004</v>
      </c>
      <c r="E328" s="40"/>
      <c r="F328" s="40"/>
      <c r="G328" s="40"/>
      <c r="H328" s="40"/>
      <c r="I328" s="40"/>
      <c r="J328" s="40"/>
      <c r="K328" s="40"/>
      <c r="L328" s="26"/>
      <c r="M328" s="82">
        <v>4.1000000000000002E-2</v>
      </c>
      <c r="N328" s="40">
        <v>8.1310000000000002</v>
      </c>
      <c r="O328" s="103"/>
      <c r="P328" s="40">
        <v>8.1310000000000002</v>
      </c>
      <c r="Q328" s="82"/>
      <c r="R328" s="81">
        <f t="shared" si="19"/>
        <v>8.1310000000000002</v>
      </c>
      <c r="S328" s="81">
        <f t="shared" si="23"/>
        <v>8131</v>
      </c>
      <c r="T328" s="82"/>
      <c r="U328" s="82"/>
    </row>
    <row r="329" spans="1:21" s="20" customFormat="1">
      <c r="A329" s="35">
        <v>1</v>
      </c>
      <c r="B329" s="75" t="s">
        <v>3</v>
      </c>
      <c r="C329" s="39">
        <v>38380</v>
      </c>
      <c r="D329" s="115">
        <v>2005</v>
      </c>
      <c r="E329" s="40">
        <v>13.87</v>
      </c>
      <c r="F329" s="40">
        <v>377</v>
      </c>
      <c r="G329" s="40">
        <v>0.311</v>
      </c>
      <c r="H329" s="40">
        <v>97.6</v>
      </c>
      <c r="I329" s="40">
        <v>10.06</v>
      </c>
      <c r="J329" s="40">
        <v>4.9800000000000004</v>
      </c>
      <c r="K329" s="40">
        <v>307.60000000000002</v>
      </c>
      <c r="L329" s="73">
        <v>3.205128205128208</v>
      </c>
      <c r="M329" s="82">
        <v>0.14299999999999999</v>
      </c>
      <c r="N329" s="40"/>
      <c r="O329" s="82"/>
      <c r="P329" s="82">
        <v>0.64353305634316849</v>
      </c>
      <c r="Q329" s="82">
        <v>0.47638053183229867</v>
      </c>
      <c r="R329" s="81">
        <f>P329+Q329</f>
        <v>1.1199135881754672</v>
      </c>
      <c r="S329" s="81">
        <f t="shared" si="23"/>
        <v>1119.9135881754671</v>
      </c>
      <c r="T329" s="82">
        <v>0.92</v>
      </c>
      <c r="U329" s="82">
        <v>0.91721611094093225</v>
      </c>
    </row>
    <row r="330" spans="1:21">
      <c r="A330" s="34">
        <v>2</v>
      </c>
      <c r="B330" s="117" t="s">
        <v>4</v>
      </c>
      <c r="C330" s="37">
        <v>38380</v>
      </c>
      <c r="D330" s="115">
        <v>2005</v>
      </c>
      <c r="E330" s="32">
        <v>14.27</v>
      </c>
      <c r="F330" s="32">
        <v>371</v>
      </c>
      <c r="G330" s="32">
        <v>0.30299999999999999</v>
      </c>
      <c r="H330" s="32">
        <v>94.8</v>
      </c>
      <c r="I330" s="32">
        <v>9.6999999999999993</v>
      </c>
      <c r="J330" s="32">
        <v>6.9</v>
      </c>
      <c r="K330" s="32">
        <v>141</v>
      </c>
      <c r="L330" s="36">
        <v>2.2469135802468991</v>
      </c>
      <c r="M330" s="21">
        <v>4.2000000000000003E-2</v>
      </c>
      <c r="N330" s="32"/>
      <c r="O330" s="21"/>
      <c r="P330" s="21">
        <v>0.61729530333230409</v>
      </c>
      <c r="Q330" s="21">
        <v>0.35307890139751597</v>
      </c>
      <c r="R330" s="81">
        <f t="shared" ref="R330:R389" si="24">P330+Q330</f>
        <v>0.97037420472982006</v>
      </c>
      <c r="S330" s="76">
        <f t="shared" si="23"/>
        <v>970.37420472982001</v>
      </c>
      <c r="T330" s="21">
        <v>0.503</v>
      </c>
      <c r="U330" s="21">
        <v>0.50494530721789932</v>
      </c>
    </row>
    <row r="331" spans="1:21">
      <c r="A331" s="34">
        <v>3</v>
      </c>
      <c r="B331" s="117" t="s">
        <v>10</v>
      </c>
      <c r="C331" s="37">
        <v>38380</v>
      </c>
      <c r="D331" s="115">
        <v>2005</v>
      </c>
      <c r="E331" s="32">
        <v>13.99</v>
      </c>
      <c r="F331" s="32">
        <v>371</v>
      </c>
      <c r="G331" s="32">
        <v>0.30599999999999999</v>
      </c>
      <c r="H331" s="32">
        <v>111</v>
      </c>
      <c r="I331" s="32">
        <v>11.45</v>
      </c>
      <c r="J331" s="32">
        <v>6.94</v>
      </c>
      <c r="K331" s="32">
        <v>155.4</v>
      </c>
      <c r="L331" s="36">
        <v>2.7317073170731949</v>
      </c>
      <c r="M331" s="21">
        <v>7.1999999999999995E-2</v>
      </c>
      <c r="N331" s="32"/>
      <c r="O331" s="21"/>
      <c r="P331" s="21">
        <v>0.5648197973105753</v>
      </c>
      <c r="Q331" s="21">
        <v>0.50720593944099424</v>
      </c>
      <c r="R331" s="81">
        <f t="shared" si="24"/>
        <v>1.0720257367515695</v>
      </c>
      <c r="S331" s="76">
        <f t="shared" si="23"/>
        <v>1072.0257367515696</v>
      </c>
      <c r="T331" s="21">
        <v>0.77900000000000003</v>
      </c>
      <c r="U331" s="21">
        <v>0.81860321075664655</v>
      </c>
    </row>
    <row r="332" spans="1:21">
      <c r="A332" s="34" t="s">
        <v>5</v>
      </c>
      <c r="B332" s="117" t="s">
        <v>11</v>
      </c>
      <c r="C332" s="37">
        <v>38380</v>
      </c>
      <c r="D332" s="115">
        <v>2005</v>
      </c>
      <c r="E332" s="32">
        <v>16.64</v>
      </c>
      <c r="F332" s="32">
        <v>350</v>
      </c>
      <c r="G332" s="32">
        <v>0.27100000000000002</v>
      </c>
      <c r="H332" s="32">
        <v>69.400000000000006</v>
      </c>
      <c r="I332" s="32">
        <v>6.75</v>
      </c>
      <c r="J332" s="32">
        <v>7.31</v>
      </c>
      <c r="K332" s="32">
        <v>141.19999999999999</v>
      </c>
      <c r="L332" s="36"/>
      <c r="M332" s="21"/>
      <c r="N332" s="32"/>
      <c r="O332" s="21"/>
      <c r="P332" s="21"/>
      <c r="Q332" s="21"/>
      <c r="R332" s="81">
        <f t="shared" si="24"/>
        <v>0</v>
      </c>
      <c r="S332" s="76"/>
      <c r="T332" s="21"/>
      <c r="U332" s="21"/>
    </row>
    <row r="333" spans="1:21">
      <c r="A333" s="34" t="s">
        <v>12</v>
      </c>
      <c r="B333" s="117" t="s">
        <v>13</v>
      </c>
      <c r="C333" s="37">
        <v>38380</v>
      </c>
      <c r="D333" s="115">
        <v>2005</v>
      </c>
      <c r="E333" s="32">
        <v>13.97</v>
      </c>
      <c r="F333" s="32">
        <v>379</v>
      </c>
      <c r="G333" s="32">
        <v>0.312</v>
      </c>
      <c r="H333" s="32">
        <v>93.7</v>
      </c>
      <c r="I333" s="32">
        <v>9.6199999999999992</v>
      </c>
      <c r="J333" s="32">
        <v>7.06</v>
      </c>
      <c r="K333" s="32">
        <v>155.1</v>
      </c>
      <c r="L333" s="36"/>
      <c r="M333" s="21"/>
      <c r="N333" s="32"/>
      <c r="O333" s="21"/>
      <c r="P333" s="21"/>
      <c r="Q333" s="21"/>
      <c r="R333" s="81">
        <f t="shared" si="24"/>
        <v>0</v>
      </c>
      <c r="S333" s="76"/>
      <c r="T333" s="21"/>
      <c r="U333" s="21"/>
    </row>
    <row r="334" spans="1:21">
      <c r="A334" s="34">
        <v>4</v>
      </c>
      <c r="B334" s="117" t="s">
        <v>8</v>
      </c>
      <c r="C334" s="37">
        <v>38380</v>
      </c>
      <c r="D334" s="115">
        <v>2005</v>
      </c>
      <c r="E334" s="32">
        <v>12.37</v>
      </c>
      <c r="F334" s="32">
        <v>349</v>
      </c>
      <c r="G334" s="32">
        <v>0.29799999999999999</v>
      </c>
      <c r="H334" s="32">
        <v>37</v>
      </c>
      <c r="I334" s="32">
        <v>3.95</v>
      </c>
      <c r="J334" s="32">
        <v>6.91</v>
      </c>
      <c r="K334" s="32">
        <v>174.9</v>
      </c>
      <c r="L334" s="36">
        <v>1.705882352941168</v>
      </c>
      <c r="M334" s="21">
        <v>5.7000000000000002E-2</v>
      </c>
      <c r="N334" s="32"/>
      <c r="O334" s="21"/>
      <c r="P334" s="21">
        <v>0.34442267201931442</v>
      </c>
      <c r="Q334" s="21">
        <v>0.3222534937888204</v>
      </c>
      <c r="R334" s="81">
        <f t="shared" si="24"/>
        <v>0.66667616580813482</v>
      </c>
      <c r="S334" s="76">
        <f t="shared" ref="S334:S343" si="25">R334*1000</f>
        <v>666.67616580813478</v>
      </c>
      <c r="T334" s="21">
        <v>0.47799999999999998</v>
      </c>
      <c r="U334" s="21">
        <v>0.49902221080055392</v>
      </c>
    </row>
    <row r="335" spans="1:21">
      <c r="A335" s="34">
        <v>5</v>
      </c>
      <c r="B335" s="117" t="s">
        <v>6</v>
      </c>
      <c r="C335" s="37">
        <v>38380</v>
      </c>
      <c r="D335" s="115">
        <v>2005</v>
      </c>
      <c r="E335" s="32">
        <v>15.47</v>
      </c>
      <c r="F335" s="32">
        <v>534</v>
      </c>
      <c r="G335" s="32">
        <v>0.42399999999999999</v>
      </c>
      <c r="H335" s="32">
        <v>65.099999999999994</v>
      </c>
      <c r="I335" s="32">
        <v>6.45</v>
      </c>
      <c r="J335" s="32">
        <v>7.18</v>
      </c>
      <c r="K335" s="32">
        <v>153.6</v>
      </c>
      <c r="L335" s="36">
        <v>5.6204379562043281</v>
      </c>
      <c r="M335" s="21">
        <v>0.251</v>
      </c>
      <c r="N335" s="32"/>
      <c r="O335" s="21"/>
      <c r="P335" s="21">
        <v>5.7512333174251147</v>
      </c>
      <c r="Q335" s="21">
        <v>0.87711083074534191</v>
      </c>
      <c r="R335" s="81">
        <f t="shared" si="24"/>
        <v>6.6283441481704566</v>
      </c>
      <c r="S335" s="76">
        <f t="shared" si="25"/>
        <v>6628.3441481704567</v>
      </c>
      <c r="T335" s="21">
        <v>0.81499999999999995</v>
      </c>
      <c r="U335" s="21">
        <v>1.0471415601629819</v>
      </c>
    </row>
    <row r="336" spans="1:21">
      <c r="A336" s="34">
        <v>6</v>
      </c>
      <c r="B336" s="117" t="s">
        <v>21</v>
      </c>
      <c r="C336" s="37">
        <v>38380</v>
      </c>
      <c r="D336" s="115">
        <v>2005</v>
      </c>
      <c r="E336" s="32">
        <v>14.63</v>
      </c>
      <c r="F336" s="32">
        <v>341</v>
      </c>
      <c r="G336" s="32">
        <v>0.27600000000000002</v>
      </c>
      <c r="H336" s="32">
        <v>93.3</v>
      </c>
      <c r="I336" s="32">
        <v>9.4499999999999993</v>
      </c>
      <c r="J336" s="32">
        <v>7.46</v>
      </c>
      <c r="K336" s="32">
        <v>147.69999999999999</v>
      </c>
      <c r="L336" s="36">
        <v>2.8664495114006252</v>
      </c>
      <c r="M336" s="21">
        <v>4.7E-2</v>
      </c>
      <c r="N336" s="32"/>
      <c r="O336" s="21"/>
      <c r="P336" s="21">
        <v>8.4064939221245893</v>
      </c>
      <c r="Q336" s="21">
        <v>0.26060267857142905</v>
      </c>
      <c r="R336" s="81">
        <f t="shared" si="24"/>
        <v>8.6670966006960182</v>
      </c>
      <c r="S336" s="76">
        <f t="shared" si="25"/>
        <v>8667.0966006960189</v>
      </c>
      <c r="T336" s="21">
        <v>0.90200000000000002</v>
      </c>
      <c r="U336" s="21">
        <v>0.92568480778483342</v>
      </c>
    </row>
    <row r="337" spans="1:21">
      <c r="A337" s="34">
        <v>7</v>
      </c>
      <c r="B337" s="117" t="s">
        <v>22</v>
      </c>
      <c r="C337" s="37">
        <v>38380</v>
      </c>
      <c r="D337" s="115">
        <v>2005</v>
      </c>
      <c r="E337" s="32">
        <v>13.81</v>
      </c>
      <c r="F337" s="32">
        <v>338</v>
      </c>
      <c r="G337" s="32">
        <v>0.28000000000000003</v>
      </c>
      <c r="H337" s="32">
        <v>73.3</v>
      </c>
      <c r="I337" s="32">
        <v>7.57</v>
      </c>
      <c r="J337" s="32">
        <v>7.32</v>
      </c>
      <c r="K337" s="32">
        <v>158.4</v>
      </c>
      <c r="L337" s="36">
        <v>3.7228260869565113</v>
      </c>
      <c r="M337" s="21">
        <v>4.1000000000000002E-2</v>
      </c>
      <c r="N337" s="32"/>
      <c r="O337" s="21"/>
      <c r="P337" s="21">
        <v>7.71381724263777</v>
      </c>
      <c r="Q337" s="21">
        <v>0.22977727096273348</v>
      </c>
      <c r="R337" s="81">
        <f t="shared" si="24"/>
        <v>7.9435945136005035</v>
      </c>
      <c r="S337" s="76">
        <f t="shared" si="25"/>
        <v>7943.5945136005039</v>
      </c>
      <c r="T337" s="21">
        <v>0.90300000000000002</v>
      </c>
      <c r="U337" s="21">
        <v>0.9123744787570911</v>
      </c>
    </row>
    <row r="338" spans="1:21">
      <c r="A338" s="34">
        <v>8</v>
      </c>
      <c r="B338" s="117" t="s">
        <v>7</v>
      </c>
      <c r="C338" s="37">
        <v>38380</v>
      </c>
      <c r="D338" s="115">
        <v>2005</v>
      </c>
      <c r="E338" s="32">
        <v>13.75</v>
      </c>
      <c r="F338" s="32">
        <v>292</v>
      </c>
      <c r="G338" s="32">
        <v>0.24099999999999999</v>
      </c>
      <c r="H338" s="32">
        <v>177</v>
      </c>
      <c r="I338" s="32">
        <v>17.5</v>
      </c>
      <c r="J338" s="32">
        <v>7.06</v>
      </c>
      <c r="K338" s="32">
        <v>168.6</v>
      </c>
      <c r="L338" s="36">
        <v>4.8899755501222542</v>
      </c>
      <c r="M338" s="21">
        <v>3.1E-2</v>
      </c>
      <c r="N338" s="32"/>
      <c r="O338" s="21"/>
      <c r="P338" s="21">
        <v>1.9074534684596078E-2</v>
      </c>
      <c r="Q338" s="21">
        <v>0.59968216226708115</v>
      </c>
      <c r="R338" s="81">
        <f t="shared" si="24"/>
        <v>0.61875669695167723</v>
      </c>
      <c r="S338" s="76">
        <f t="shared" si="25"/>
        <v>618.75669695167721</v>
      </c>
      <c r="T338" s="21">
        <v>0.499</v>
      </c>
      <c r="U338" s="21">
        <v>0.55138171761343524</v>
      </c>
    </row>
    <row r="339" spans="1:21">
      <c r="A339" s="34">
        <v>9</v>
      </c>
      <c r="B339" s="117" t="s">
        <v>9</v>
      </c>
      <c r="C339" s="37">
        <v>38380</v>
      </c>
      <c r="D339" s="115">
        <v>2005</v>
      </c>
      <c r="E339" s="32">
        <v>12.53</v>
      </c>
      <c r="F339" s="32">
        <v>248</v>
      </c>
      <c r="G339" s="32">
        <v>0.21099999999999999</v>
      </c>
      <c r="H339" s="32">
        <v>68</v>
      </c>
      <c r="I339" s="32">
        <v>7.12</v>
      </c>
      <c r="J339" s="32">
        <v>7.47</v>
      </c>
      <c r="K339" s="32">
        <v>118.2</v>
      </c>
      <c r="L339" s="36">
        <v>1.9787985865724558</v>
      </c>
      <c r="M339" s="21">
        <v>4.1000000000000002E-2</v>
      </c>
      <c r="N339" s="32"/>
      <c r="O339" s="21"/>
      <c r="P339" s="21">
        <v>3.4817186491114704E-2</v>
      </c>
      <c r="Q339" s="21">
        <v>0.38390430900621175</v>
      </c>
      <c r="R339" s="81">
        <f t="shared" si="24"/>
        <v>0.41872149549732646</v>
      </c>
      <c r="S339" s="76">
        <f t="shared" si="25"/>
        <v>418.72149549732643</v>
      </c>
      <c r="T339" s="21">
        <v>0.29599999999999999</v>
      </c>
      <c r="U339" s="21">
        <v>0.37430442781060858</v>
      </c>
    </row>
    <row r="340" spans="1:21">
      <c r="A340" s="34">
        <v>10</v>
      </c>
      <c r="B340" s="117" t="s">
        <v>23</v>
      </c>
      <c r="C340" s="37">
        <v>38380</v>
      </c>
      <c r="D340" s="115">
        <v>2005</v>
      </c>
      <c r="E340" s="32">
        <v>12.52</v>
      </c>
      <c r="F340" s="32">
        <v>294</v>
      </c>
      <c r="G340" s="32">
        <v>0.251</v>
      </c>
      <c r="H340" s="32">
        <v>90.4</v>
      </c>
      <c r="I340" s="32">
        <v>9.58</v>
      </c>
      <c r="J340" s="32">
        <v>7.15</v>
      </c>
      <c r="K340" s="32">
        <v>147.69999999999999</v>
      </c>
      <c r="L340" s="36">
        <v>2.4186046511627888</v>
      </c>
      <c r="M340" s="21">
        <v>6.5000000000000002E-2</v>
      </c>
      <c r="N340" s="32"/>
      <c r="O340" s="21"/>
      <c r="P340" s="21">
        <v>4.0064737093287589E-2</v>
      </c>
      <c r="Q340" s="21">
        <v>0.96958705357142883</v>
      </c>
      <c r="R340" s="81">
        <f t="shared" si="24"/>
        <v>1.0096517906647164</v>
      </c>
      <c r="S340" s="76">
        <f t="shared" si="25"/>
        <v>1009.6517906647165</v>
      </c>
      <c r="T340" s="21">
        <v>0.3</v>
      </c>
      <c r="U340" s="21">
        <v>0.39624983279509873</v>
      </c>
    </row>
    <row r="341" spans="1:21">
      <c r="A341" s="34">
        <v>11</v>
      </c>
      <c r="B341" s="117" t="s">
        <v>14</v>
      </c>
      <c r="C341" s="37">
        <v>38380</v>
      </c>
      <c r="D341" s="115">
        <v>2005</v>
      </c>
      <c r="E341" s="32">
        <v>12.19</v>
      </c>
      <c r="F341" s="32">
        <v>211</v>
      </c>
      <c r="G341" s="32">
        <v>0.18099999999999999</v>
      </c>
      <c r="H341" s="32">
        <v>46.6</v>
      </c>
      <c r="I341" s="32">
        <v>4.95</v>
      </c>
      <c r="J341" s="32">
        <v>7.31</v>
      </c>
      <c r="K341" s="32">
        <v>110</v>
      </c>
      <c r="L341" s="36">
        <v>2.6478873239436909</v>
      </c>
      <c r="M341" s="21">
        <v>2.9000000000000001E-2</v>
      </c>
      <c r="N341" s="32"/>
      <c r="O341" s="21"/>
      <c r="P341" s="21">
        <v>2.9569635888941834E-2</v>
      </c>
      <c r="Q341" s="21">
        <v>0.41472971661490732</v>
      </c>
      <c r="R341" s="81">
        <f t="shared" si="24"/>
        <v>0.44429935250384917</v>
      </c>
      <c r="S341" s="76">
        <f t="shared" si="25"/>
        <v>444.29935250384915</v>
      </c>
      <c r="T341" s="21">
        <v>7.1999999999999995E-2</v>
      </c>
      <c r="U341" s="21">
        <v>8.4189168739680492E-2</v>
      </c>
    </row>
    <row r="342" spans="1:21">
      <c r="A342" s="34">
        <v>12</v>
      </c>
      <c r="B342" s="117" t="s">
        <v>15</v>
      </c>
      <c r="C342" s="37">
        <v>38380</v>
      </c>
      <c r="D342" s="115">
        <v>2005</v>
      </c>
      <c r="E342" s="32">
        <v>16.010000000000002</v>
      </c>
      <c r="F342" s="32">
        <v>671</v>
      </c>
      <c r="G342" s="32">
        <v>0.52700000000000002</v>
      </c>
      <c r="H342" s="32">
        <v>104.4</v>
      </c>
      <c r="I342" s="32">
        <v>10.26</v>
      </c>
      <c r="J342" s="32">
        <v>7.4</v>
      </c>
      <c r="K342" s="32">
        <v>157.4</v>
      </c>
      <c r="L342" s="36">
        <v>6.1357702349869205</v>
      </c>
      <c r="M342" s="21">
        <v>1.169</v>
      </c>
      <c r="N342" s="32"/>
      <c r="O342" s="21"/>
      <c r="P342" s="21">
        <v>1.1333887875129833</v>
      </c>
      <c r="Q342" s="21">
        <v>2.3259049883540373</v>
      </c>
      <c r="R342" s="81">
        <f t="shared" si="24"/>
        <v>3.4592937758670206</v>
      </c>
      <c r="S342" s="76">
        <f t="shared" si="25"/>
        <v>3459.2937758670205</v>
      </c>
      <c r="T342" s="21">
        <v>2.633</v>
      </c>
      <c r="U342" s="21">
        <v>2.6500046575062792</v>
      </c>
    </row>
    <row r="343" spans="1:21">
      <c r="A343" s="34">
        <v>13</v>
      </c>
      <c r="B343" s="117" t="s">
        <v>16</v>
      </c>
      <c r="C343" s="37">
        <v>38380</v>
      </c>
      <c r="D343" s="115">
        <v>2005</v>
      </c>
      <c r="E343" s="32">
        <v>13.93</v>
      </c>
      <c r="F343" s="32">
        <v>316</v>
      </c>
      <c r="G343" s="32">
        <v>0.26</v>
      </c>
      <c r="H343" s="32">
        <v>61.1</v>
      </c>
      <c r="I343" s="32">
        <v>7.3</v>
      </c>
      <c r="J343" s="32">
        <v>7.3</v>
      </c>
      <c r="K343" s="32">
        <v>139.30000000000001</v>
      </c>
      <c r="L343" s="36">
        <v>1.7714285714285984</v>
      </c>
      <c r="M343" s="21">
        <v>5.2999999999999999E-2</v>
      </c>
      <c r="N343" s="32"/>
      <c r="O343" s="21"/>
      <c r="P343" s="21">
        <v>0.31293736840627717</v>
      </c>
      <c r="Q343" s="21">
        <v>0.47638053183229867</v>
      </c>
      <c r="R343" s="81">
        <f t="shared" si="24"/>
        <v>0.78931790023857584</v>
      </c>
      <c r="S343" s="76">
        <f t="shared" si="25"/>
        <v>789.31790023857582</v>
      </c>
      <c r="T343" s="21">
        <v>1.343</v>
      </c>
      <c r="U343" s="21">
        <v>1.3321489804695139</v>
      </c>
    </row>
    <row r="344" spans="1:21">
      <c r="A344" s="34">
        <v>14</v>
      </c>
      <c r="B344" s="117" t="s">
        <v>17</v>
      </c>
      <c r="C344" s="37">
        <v>38380</v>
      </c>
      <c r="D344" s="115">
        <v>2005</v>
      </c>
      <c r="E344" s="32"/>
      <c r="F344" s="32"/>
      <c r="G344" s="32"/>
      <c r="H344" s="32"/>
      <c r="I344" s="32"/>
      <c r="J344" s="32"/>
      <c r="K344" s="32"/>
      <c r="L344" s="36"/>
      <c r="M344" s="21"/>
      <c r="N344" s="32"/>
      <c r="O344" s="21"/>
      <c r="P344" s="21"/>
      <c r="Q344" s="21"/>
      <c r="R344" s="81">
        <f t="shared" si="24"/>
        <v>0</v>
      </c>
      <c r="S344" s="76"/>
      <c r="T344" s="21"/>
      <c r="U344" s="21"/>
    </row>
    <row r="345" spans="1:21">
      <c r="A345" s="34">
        <v>15</v>
      </c>
      <c r="B345" s="117" t="s">
        <v>18</v>
      </c>
      <c r="C345" s="37">
        <v>38380</v>
      </c>
      <c r="D345" s="115">
        <v>2005</v>
      </c>
      <c r="E345" s="32"/>
      <c r="F345" s="32"/>
      <c r="G345" s="32"/>
      <c r="H345" s="32"/>
      <c r="I345" s="32"/>
      <c r="J345" s="32"/>
      <c r="K345" s="32"/>
      <c r="L345" s="36"/>
      <c r="M345" s="21"/>
      <c r="N345" s="32"/>
      <c r="O345" s="21"/>
      <c r="P345" s="21"/>
      <c r="Q345" s="21"/>
      <c r="R345" s="81">
        <f t="shared" si="24"/>
        <v>0</v>
      </c>
      <c r="S345" s="76"/>
      <c r="T345" s="21"/>
      <c r="U345" s="21"/>
    </row>
    <row r="346" spans="1:21">
      <c r="A346" s="34">
        <v>13</v>
      </c>
      <c r="B346" s="117" t="s">
        <v>16</v>
      </c>
      <c r="C346" s="37">
        <v>38380</v>
      </c>
      <c r="D346" s="115">
        <v>2005</v>
      </c>
      <c r="E346" s="32"/>
      <c r="F346" s="32"/>
      <c r="G346" s="32"/>
      <c r="H346" s="32"/>
      <c r="I346" s="32"/>
      <c r="J346" s="32"/>
      <c r="K346" s="32"/>
      <c r="L346" s="36"/>
      <c r="M346" s="21">
        <v>5.7000000000000002E-2</v>
      </c>
      <c r="N346" s="32"/>
      <c r="O346" s="21"/>
      <c r="P346" s="21">
        <v>0.31293736840627717</v>
      </c>
      <c r="Q346" s="21"/>
      <c r="R346" s="81">
        <f t="shared" si="24"/>
        <v>0.31293736840627717</v>
      </c>
      <c r="S346" s="76">
        <f>R346*1000</f>
        <v>312.93736840627719</v>
      </c>
      <c r="T346" s="21">
        <v>1.3260000000000001</v>
      </c>
      <c r="U346" s="21"/>
    </row>
    <row r="347" spans="1:21">
      <c r="A347" s="34">
        <v>12</v>
      </c>
      <c r="B347" s="117" t="s">
        <v>15</v>
      </c>
      <c r="C347" s="37">
        <v>38380</v>
      </c>
      <c r="D347" s="115">
        <v>2005</v>
      </c>
      <c r="E347" s="32"/>
      <c r="F347" s="32"/>
      <c r="G347" s="32"/>
      <c r="H347" s="32"/>
      <c r="I347" s="32"/>
      <c r="J347" s="32"/>
      <c r="K347" s="32"/>
      <c r="L347" s="36"/>
      <c r="M347" s="21"/>
      <c r="N347" s="32"/>
      <c r="O347" s="21"/>
      <c r="P347" s="21"/>
      <c r="Q347" s="21">
        <v>2.202603357919255</v>
      </c>
      <c r="R347" s="81">
        <f t="shared" si="24"/>
        <v>2.202603357919255</v>
      </c>
      <c r="S347" s="76">
        <f>R347*1000</f>
        <v>2202.6033579192549</v>
      </c>
      <c r="T347" s="21"/>
      <c r="U347" s="21">
        <v>2.6103398770036073</v>
      </c>
    </row>
    <row r="348" spans="1:21">
      <c r="A348" s="34">
        <v>6</v>
      </c>
      <c r="B348" s="117" t="s">
        <v>21</v>
      </c>
      <c r="C348" s="37">
        <v>38380</v>
      </c>
      <c r="D348" s="115">
        <v>2005</v>
      </c>
      <c r="E348" s="32"/>
      <c r="F348" s="32"/>
      <c r="G348" s="32"/>
      <c r="H348" s="32"/>
      <c r="I348" s="32"/>
      <c r="J348" s="32"/>
      <c r="K348" s="32"/>
      <c r="L348" s="36"/>
      <c r="M348" s="21">
        <v>5.0999999999999997E-2</v>
      </c>
      <c r="N348" s="32"/>
      <c r="O348" s="21"/>
      <c r="P348" s="21">
        <v>8.775655989444429</v>
      </c>
      <c r="Q348" s="21">
        <v>4.4824825310559646E-2</v>
      </c>
      <c r="R348" s="81">
        <f t="shared" si="24"/>
        <v>8.8204808147549887</v>
      </c>
      <c r="S348" s="76">
        <f t="shared" ref="S348:S365" si="26">R348*1000</f>
        <v>8820.4808147549884</v>
      </c>
      <c r="T348" s="21">
        <v>0.91600000000000004</v>
      </c>
      <c r="U348" s="21">
        <v>-1.4128848199871855E-3</v>
      </c>
    </row>
    <row r="349" spans="1:21">
      <c r="A349" s="34">
        <v>4</v>
      </c>
      <c r="B349" s="117" t="s">
        <v>8</v>
      </c>
      <c r="C349" s="37">
        <v>38380</v>
      </c>
      <c r="D349" s="115">
        <v>2005</v>
      </c>
      <c r="E349" s="32"/>
      <c r="F349" s="32"/>
      <c r="G349" s="32"/>
      <c r="H349" s="32"/>
      <c r="I349" s="32"/>
      <c r="J349" s="32"/>
      <c r="K349" s="32"/>
      <c r="L349" s="36"/>
      <c r="M349" s="21"/>
      <c r="N349" s="32"/>
      <c r="O349" s="21"/>
      <c r="P349" s="21"/>
      <c r="Q349" s="21">
        <v>0.41472971661490732</v>
      </c>
      <c r="R349" s="81">
        <f t="shared" si="24"/>
        <v>0.41472971661490732</v>
      </c>
      <c r="S349" s="76">
        <f t="shared" si="26"/>
        <v>414.72971661490732</v>
      </c>
      <c r="T349" s="21"/>
      <c r="U349" s="21">
        <v>0.50406349791981131</v>
      </c>
    </row>
    <row r="350" spans="1:21" s="20" customFormat="1">
      <c r="A350" s="35"/>
      <c r="B350" s="75" t="s">
        <v>59</v>
      </c>
      <c r="C350" s="39">
        <v>38380</v>
      </c>
      <c r="D350" s="115">
        <v>2005</v>
      </c>
      <c r="E350" s="40"/>
      <c r="F350" s="40"/>
      <c r="G350" s="40"/>
      <c r="H350" s="40"/>
      <c r="I350" s="40"/>
      <c r="J350" s="40"/>
      <c r="K350" s="40"/>
      <c r="L350" s="36">
        <v>0.89005235602092425</v>
      </c>
      <c r="M350" s="82">
        <v>1.9E-2</v>
      </c>
      <c r="N350" s="40"/>
      <c r="O350" s="82"/>
      <c r="P350" s="82">
        <v>8.579433480250323E-3</v>
      </c>
      <c r="Q350" s="82">
        <v>0.19895186335403792</v>
      </c>
      <c r="R350" s="81">
        <f t="shared" si="24"/>
        <v>0.20753129683428823</v>
      </c>
      <c r="S350" s="81">
        <f t="shared" si="26"/>
        <v>207.53129683428821</v>
      </c>
      <c r="T350" s="82">
        <v>0.01</v>
      </c>
      <c r="U350" s="82">
        <v>2.3472831303500141E-3</v>
      </c>
    </row>
    <row r="351" spans="1:21">
      <c r="A351" s="35">
        <v>1</v>
      </c>
      <c r="B351" s="75" t="s">
        <v>3</v>
      </c>
      <c r="C351" s="37">
        <v>38401</v>
      </c>
      <c r="D351" s="115">
        <v>2005</v>
      </c>
      <c r="E351" s="32">
        <v>17.96</v>
      </c>
      <c r="F351" s="32">
        <v>460</v>
      </c>
      <c r="G351" s="32">
        <v>0.34599999999999997</v>
      </c>
      <c r="H351" s="32">
        <v>94.6</v>
      </c>
      <c r="I351" s="32">
        <v>8.94</v>
      </c>
      <c r="J351" s="32">
        <v>7.2</v>
      </c>
      <c r="K351" s="32">
        <v>192.8</v>
      </c>
      <c r="L351" s="73">
        <v>5.6032171581768919</v>
      </c>
      <c r="M351" s="21">
        <v>0.54426989842146412</v>
      </c>
      <c r="N351" s="32"/>
      <c r="O351" s="21"/>
      <c r="P351" s="21">
        <v>1.0179426742651798</v>
      </c>
      <c r="Q351" s="21">
        <v>1.1237140916149071</v>
      </c>
      <c r="R351" s="81">
        <f t="shared" si="24"/>
        <v>2.1416567658800867</v>
      </c>
      <c r="S351" s="76">
        <f t="shared" si="26"/>
        <v>2141.6567658800868</v>
      </c>
      <c r="T351" s="21">
        <v>0.60227302144831629</v>
      </c>
      <c r="U351" s="21">
        <v>0.66708175268708514</v>
      </c>
    </row>
    <row r="352" spans="1:21">
      <c r="A352" s="34">
        <v>2</v>
      </c>
      <c r="B352" s="117" t="s">
        <v>4</v>
      </c>
      <c r="C352" s="37">
        <v>38401</v>
      </c>
      <c r="D352" s="115">
        <v>2005</v>
      </c>
      <c r="E352" s="32">
        <v>15.34</v>
      </c>
      <c r="F352" s="32">
        <v>360</v>
      </c>
      <c r="G352" s="32">
        <v>0.28699999999999998</v>
      </c>
      <c r="H352" s="32">
        <v>110.1</v>
      </c>
      <c r="I352" s="32">
        <v>11</v>
      </c>
      <c r="J352" s="32">
        <v>7.23</v>
      </c>
      <c r="K352" s="32">
        <v>176.8</v>
      </c>
      <c r="L352" s="36">
        <v>2.387096774193608</v>
      </c>
      <c r="M352" s="21">
        <v>5.6752141705231657E-2</v>
      </c>
      <c r="N352" s="32"/>
      <c r="O352" s="21"/>
      <c r="P352" s="21">
        <v>0.7432365177844531</v>
      </c>
      <c r="Q352" s="21">
        <v>0.35307890139751597</v>
      </c>
      <c r="R352" s="81">
        <f t="shared" si="24"/>
        <v>1.0963154191819691</v>
      </c>
      <c r="S352" s="76">
        <f t="shared" si="26"/>
        <v>1096.315419181969</v>
      </c>
      <c r="T352" s="21">
        <v>0.54825293073351433</v>
      </c>
      <c r="U352" s="21">
        <v>0.58672064118209111</v>
      </c>
    </row>
    <row r="353" spans="1:21">
      <c r="A353" s="34">
        <v>3</v>
      </c>
      <c r="B353" s="117" t="s">
        <v>10</v>
      </c>
      <c r="C353" s="37">
        <v>38401</v>
      </c>
      <c r="D353" s="115">
        <v>2005</v>
      </c>
      <c r="E353" s="32">
        <v>18.93</v>
      </c>
      <c r="F353" s="32">
        <v>419</v>
      </c>
      <c r="G353" s="32">
        <v>0.308</v>
      </c>
      <c r="H353" s="32">
        <v>137.4</v>
      </c>
      <c r="I353" s="32">
        <v>12.74</v>
      </c>
      <c r="J353" s="32">
        <v>8.06</v>
      </c>
      <c r="K353" s="32">
        <v>130.6</v>
      </c>
      <c r="L353" s="36">
        <v>8.7903225806451477</v>
      </c>
      <c r="M353" s="21">
        <v>0.21227635841746817</v>
      </c>
      <c r="N353" s="32"/>
      <c r="O353" s="21"/>
      <c r="P353" s="21">
        <v>0.81145467561270057</v>
      </c>
      <c r="Q353" s="21">
        <v>0.66133297748447251</v>
      </c>
      <c r="R353" s="81">
        <f t="shared" si="24"/>
        <v>1.4727876530971731</v>
      </c>
      <c r="S353" s="76">
        <f t="shared" si="26"/>
        <v>1472.787653097173</v>
      </c>
      <c r="T353" s="21">
        <v>0.58545301230502556</v>
      </c>
      <c r="U353" s="21">
        <v>0.70661342989947973</v>
      </c>
    </row>
    <row r="354" spans="1:21">
      <c r="A354" s="34" t="s">
        <v>5</v>
      </c>
      <c r="B354" s="117" t="s">
        <v>11</v>
      </c>
      <c r="C354" s="37">
        <v>38401</v>
      </c>
      <c r="D354" s="115">
        <v>2005</v>
      </c>
      <c r="E354" s="32">
        <v>18.07</v>
      </c>
      <c r="F354" s="32">
        <v>360</v>
      </c>
      <c r="G354" s="32">
        <v>0.27</v>
      </c>
      <c r="H354" s="32">
        <v>79.099999999999994</v>
      </c>
      <c r="I354" s="32">
        <v>7.46</v>
      </c>
      <c r="J354" s="32">
        <v>7.45</v>
      </c>
      <c r="K354" s="32">
        <v>172.5</v>
      </c>
      <c r="L354" s="36"/>
      <c r="M354" s="21"/>
      <c r="N354" s="32"/>
      <c r="O354" s="21"/>
      <c r="P354" s="21"/>
      <c r="Q354" s="21"/>
      <c r="R354" s="81">
        <f t="shared" si="24"/>
        <v>0</v>
      </c>
      <c r="S354" s="76" t="s">
        <v>92</v>
      </c>
      <c r="T354" s="21"/>
      <c r="U354" s="21"/>
    </row>
    <row r="355" spans="1:21">
      <c r="A355" s="34" t="s">
        <v>12</v>
      </c>
      <c r="B355" s="117" t="s">
        <v>13</v>
      </c>
      <c r="C355" s="37">
        <v>38401</v>
      </c>
      <c r="D355" s="115">
        <v>2005</v>
      </c>
      <c r="E355" s="32">
        <v>17.260000000000002</v>
      </c>
      <c r="F355" s="32">
        <v>416</v>
      </c>
      <c r="G355" s="32">
        <v>0.316</v>
      </c>
      <c r="H355" s="32">
        <v>136.6</v>
      </c>
      <c r="I355" s="32">
        <v>13.04</v>
      </c>
      <c r="J355" s="32">
        <v>7.96</v>
      </c>
      <c r="K355" s="32">
        <v>144.6</v>
      </c>
      <c r="L355" s="36"/>
      <c r="M355" s="21"/>
      <c r="N355" s="32"/>
      <c r="O355" s="21"/>
      <c r="P355" s="21"/>
      <c r="Q355" s="21"/>
      <c r="R355" s="81">
        <f t="shared" si="24"/>
        <v>0</v>
      </c>
      <c r="S355" s="76" t="s">
        <v>92</v>
      </c>
      <c r="T355" s="21"/>
      <c r="U355" s="21"/>
    </row>
    <row r="356" spans="1:21">
      <c r="A356" s="34">
        <v>4</v>
      </c>
      <c r="B356" s="117" t="s">
        <v>8</v>
      </c>
      <c r="C356" s="37">
        <v>38401</v>
      </c>
      <c r="D356" s="115">
        <v>2005</v>
      </c>
      <c r="E356" s="32">
        <v>15.75</v>
      </c>
      <c r="F356" s="32">
        <v>361</v>
      </c>
      <c r="G356" s="32">
        <v>0.28499999999999998</v>
      </c>
      <c r="H356" s="32">
        <v>17.399999999999999</v>
      </c>
      <c r="I356" s="32">
        <v>1.72</v>
      </c>
      <c r="J356" s="32">
        <v>6.61</v>
      </c>
      <c r="K356" s="32">
        <v>202.8</v>
      </c>
      <c r="L356" s="36">
        <v>1.4489311163895473</v>
      </c>
      <c r="M356" s="21">
        <v>7.558913690824412E-2</v>
      </c>
      <c r="N356" s="32"/>
      <c r="O356" s="21"/>
      <c r="P356" s="21">
        <v>7.6797591308497726E-2</v>
      </c>
      <c r="Q356" s="21">
        <v>0.41472971661490732</v>
      </c>
      <c r="R356" s="81">
        <f t="shared" si="24"/>
        <v>0.49152730792340504</v>
      </c>
      <c r="S356" s="76">
        <f t="shared" si="26"/>
        <v>491.52730792340503</v>
      </c>
      <c r="T356" s="21">
        <v>0.63797684453775561</v>
      </c>
      <c r="U356" s="21">
        <v>0.69633120072554888</v>
      </c>
    </row>
    <row r="357" spans="1:21">
      <c r="A357" s="34">
        <v>5</v>
      </c>
      <c r="B357" s="117" t="s">
        <v>6</v>
      </c>
      <c r="C357" s="37">
        <v>38401</v>
      </c>
      <c r="D357" s="115">
        <v>2005</v>
      </c>
      <c r="E357" s="32">
        <v>17.14</v>
      </c>
      <c r="F357" s="32">
        <v>548</v>
      </c>
      <c r="G357" s="32">
        <v>0.41899999999999998</v>
      </c>
      <c r="H357" s="32">
        <v>102.5</v>
      </c>
      <c r="I357" s="32">
        <v>9.83</v>
      </c>
      <c r="J357" s="32">
        <v>7.14</v>
      </c>
      <c r="K357" s="32">
        <v>185.8</v>
      </c>
      <c r="L357" s="36">
        <v>1.1111111111111498</v>
      </c>
      <c r="M357" s="21">
        <v>7.6711196189289982E-2</v>
      </c>
      <c r="N357" s="32"/>
      <c r="O357" s="21"/>
      <c r="P357" s="21">
        <v>2.6341882597344259</v>
      </c>
      <c r="Q357" s="21">
        <v>0.29142808618012483</v>
      </c>
      <c r="R357" s="81">
        <f t="shared" si="24"/>
        <v>2.925616345914551</v>
      </c>
      <c r="S357" s="76">
        <f t="shared" si="26"/>
        <v>2925.6163459145509</v>
      </c>
      <c r="T357" s="21">
        <v>0.3965116826033972</v>
      </c>
      <c r="U357" s="21">
        <v>0.42698005493789876</v>
      </c>
    </row>
    <row r="358" spans="1:21">
      <c r="A358" s="34">
        <v>6</v>
      </c>
      <c r="B358" s="117" t="s">
        <v>21</v>
      </c>
      <c r="C358" s="37">
        <v>38401</v>
      </c>
      <c r="D358" s="115">
        <v>2005</v>
      </c>
      <c r="E358" s="32">
        <v>18.03</v>
      </c>
      <c r="F358" s="32">
        <v>311</v>
      </c>
      <c r="G358" s="32">
        <v>0.23300000000000001</v>
      </c>
      <c r="H358" s="32">
        <v>106.5</v>
      </c>
      <c r="I358" s="32">
        <v>10.06</v>
      </c>
      <c r="J358" s="32">
        <v>8.11</v>
      </c>
      <c r="K358" s="32">
        <v>169.3</v>
      </c>
      <c r="L358" s="36">
        <v>2.0487804878048284</v>
      </c>
      <c r="M358" s="21">
        <v>7.6609190800104005E-2</v>
      </c>
      <c r="N358" s="32"/>
      <c r="O358" s="21"/>
      <c r="P358" s="21">
        <v>8.4064939221245893</v>
      </c>
      <c r="Q358" s="21">
        <v>0.29142808618012483</v>
      </c>
      <c r="R358" s="81">
        <f t="shared" si="24"/>
        <v>8.6979220083047135</v>
      </c>
      <c r="S358" s="76">
        <f t="shared" si="26"/>
        <v>8697.922008304713</v>
      </c>
      <c r="T358" s="21">
        <v>0.76660347887586577</v>
      </c>
      <c r="U358" s="21">
        <v>0.78687471393676578</v>
      </c>
    </row>
    <row r="359" spans="1:21">
      <c r="A359" s="34">
        <v>7</v>
      </c>
      <c r="B359" s="117" t="s">
        <v>22</v>
      </c>
      <c r="C359" s="37">
        <v>38401</v>
      </c>
      <c r="D359" s="115">
        <v>2005</v>
      </c>
      <c r="E359" s="32">
        <v>15.02</v>
      </c>
      <c r="F359" s="32">
        <v>305</v>
      </c>
      <c r="G359" s="32">
        <v>0.245</v>
      </c>
      <c r="H359" s="32">
        <v>81.3</v>
      </c>
      <c r="I359" s="32">
        <v>8.18</v>
      </c>
      <c r="J359" s="32">
        <v>7.65</v>
      </c>
      <c r="K359" s="32">
        <v>178.7</v>
      </c>
      <c r="L359" s="36">
        <v>1.6417910447761732</v>
      </c>
      <c r="M359" s="21">
        <v>7.9907365050450957E-2</v>
      </c>
      <c r="N359" s="32"/>
      <c r="O359" s="21"/>
      <c r="P359" s="21">
        <v>7.5983711293899674</v>
      </c>
      <c r="Q359" s="21">
        <v>0.38390430900621175</v>
      </c>
      <c r="R359" s="81">
        <f t="shared" si="24"/>
        <v>7.9822754383961794</v>
      </c>
      <c r="S359" s="76">
        <f t="shared" si="26"/>
        <v>7982.2754383961792</v>
      </c>
      <c r="T359" s="21">
        <v>0.86432463629118095</v>
      </c>
      <c r="U359" s="21">
        <v>0.85479066780082102</v>
      </c>
    </row>
    <row r="360" spans="1:21">
      <c r="A360" s="34">
        <v>8</v>
      </c>
      <c r="B360" s="117" t="s">
        <v>7</v>
      </c>
      <c r="C360" s="37">
        <v>38401</v>
      </c>
      <c r="D360" s="115">
        <v>2005</v>
      </c>
      <c r="E360" s="32">
        <v>19.5</v>
      </c>
      <c r="F360" s="32">
        <v>298</v>
      </c>
      <c r="G360" s="32">
        <v>0.216</v>
      </c>
      <c r="H360" s="32">
        <v>180</v>
      </c>
      <c r="I360" s="32">
        <v>16.46</v>
      </c>
      <c r="J360" s="32">
        <v>8.89</v>
      </c>
      <c r="K360" s="32">
        <v>177</v>
      </c>
      <c r="L360" s="36">
        <v>4.6341463414633788</v>
      </c>
      <c r="M360" s="21">
        <v>5.4134003382791285E-2</v>
      </c>
      <c r="N360" s="32"/>
      <c r="O360" s="21"/>
      <c r="P360" s="21">
        <v>1.3826984082423208E-2</v>
      </c>
      <c r="Q360" s="21">
        <v>0.81546001552795078</v>
      </c>
      <c r="R360" s="81">
        <f t="shared" si="24"/>
        <v>0.829286999610374</v>
      </c>
      <c r="S360" s="76">
        <f t="shared" si="26"/>
        <v>829.28699961037398</v>
      </c>
      <c r="T360" s="21">
        <v>0.44222495898669667</v>
      </c>
      <c r="U360" s="21">
        <v>0.51531072594825367</v>
      </c>
    </row>
    <row r="361" spans="1:21">
      <c r="A361" s="34">
        <v>9</v>
      </c>
      <c r="B361" s="117" t="s">
        <v>9</v>
      </c>
      <c r="C361" s="37">
        <v>38401</v>
      </c>
      <c r="D361" s="115">
        <v>2005</v>
      </c>
      <c r="E361" s="32">
        <v>15.92</v>
      </c>
      <c r="F361" s="32">
        <v>248</v>
      </c>
      <c r="G361" s="32">
        <v>0.19500000000000001</v>
      </c>
      <c r="H361" s="32">
        <v>56.4</v>
      </c>
      <c r="I361" s="32">
        <v>5.56</v>
      </c>
      <c r="J361" s="32">
        <v>7.16</v>
      </c>
      <c r="K361" s="32">
        <v>107.8</v>
      </c>
      <c r="L361" s="36">
        <v>12.48</v>
      </c>
      <c r="M361" s="21">
        <v>7.7935260859521849E-2</v>
      </c>
      <c r="N361" s="32"/>
      <c r="O361" s="21"/>
      <c r="P361" s="21">
        <v>3.4817186491114704E-2</v>
      </c>
      <c r="Q361" s="21">
        <v>0.59968216226708115</v>
      </c>
      <c r="R361" s="81">
        <f t="shared" si="24"/>
        <v>0.6344993487581958</v>
      </c>
      <c r="S361" s="76">
        <f t="shared" si="26"/>
        <v>634.49934875819577</v>
      </c>
      <c r="T361" s="21">
        <v>0.47725804551520723</v>
      </c>
      <c r="U361" s="21">
        <v>0.73569649882509669</v>
      </c>
    </row>
    <row r="362" spans="1:21">
      <c r="A362" s="34">
        <v>10</v>
      </c>
      <c r="B362" s="117" t="s">
        <v>23</v>
      </c>
      <c r="C362" s="37">
        <v>38401</v>
      </c>
      <c r="D362" s="115">
        <v>2005</v>
      </c>
      <c r="E362" s="32">
        <v>12.57</v>
      </c>
      <c r="F362" s="32">
        <v>334</v>
      </c>
      <c r="G362" s="32">
        <v>0.28499999999999998</v>
      </c>
      <c r="H362" s="32">
        <v>101.2</v>
      </c>
      <c r="I362" s="32">
        <v>10.74</v>
      </c>
      <c r="J362" s="32">
        <v>6.14</v>
      </c>
      <c r="K362" s="32">
        <v>193.4</v>
      </c>
      <c r="L362" s="36">
        <v>3.3333333333333206</v>
      </c>
      <c r="M362" s="21">
        <v>6.4912572840110705E-2</v>
      </c>
      <c r="N362" s="32"/>
      <c r="O362" s="21"/>
      <c r="P362" s="21">
        <v>8.579433480250323E-3</v>
      </c>
      <c r="Q362" s="21">
        <v>0.81546001552795078</v>
      </c>
      <c r="R362" s="81">
        <f t="shared" si="24"/>
        <v>0.82403944900820114</v>
      </c>
      <c r="S362" s="76">
        <f t="shared" si="26"/>
        <v>824.03944900820113</v>
      </c>
      <c r="T362" s="21">
        <v>0.37551246873431954</v>
      </c>
      <c r="U362" s="21">
        <v>0.45558062443626007</v>
      </c>
    </row>
    <row r="363" spans="1:21">
      <c r="A363" s="34">
        <v>11</v>
      </c>
      <c r="B363" s="117" t="s">
        <v>14</v>
      </c>
      <c r="C363" s="37">
        <v>38401</v>
      </c>
      <c r="D363" s="115">
        <v>2005</v>
      </c>
      <c r="E363" s="32"/>
      <c r="F363" s="32"/>
      <c r="G363" s="32"/>
      <c r="H363" s="32"/>
      <c r="I363" s="32"/>
      <c r="J363" s="32"/>
      <c r="K363" s="32"/>
      <c r="L363" s="36"/>
      <c r="M363" s="21"/>
      <c r="N363" s="32"/>
      <c r="O363" s="21"/>
      <c r="P363" s="21"/>
      <c r="Q363" s="21"/>
      <c r="R363" s="81">
        <f t="shared" si="24"/>
        <v>0</v>
      </c>
      <c r="S363" s="76"/>
      <c r="T363" s="21"/>
      <c r="U363" s="21"/>
    </row>
    <row r="364" spans="1:21">
      <c r="A364" s="34">
        <v>12</v>
      </c>
      <c r="B364" s="117" t="s">
        <v>15</v>
      </c>
      <c r="C364" s="37">
        <v>38401</v>
      </c>
      <c r="D364" s="115">
        <v>2005</v>
      </c>
      <c r="E364" s="32">
        <v>19.579999999999998</v>
      </c>
      <c r="F364" s="32">
        <v>648</v>
      </c>
      <c r="G364" s="32">
        <v>0.47099999999999997</v>
      </c>
      <c r="H364" s="32">
        <v>190.5</v>
      </c>
      <c r="I364" s="32">
        <v>17.350000000000001</v>
      </c>
      <c r="J364" s="32">
        <v>7.61</v>
      </c>
      <c r="K364" s="32">
        <v>220</v>
      </c>
      <c r="L364" s="36">
        <v>16.472148541114041</v>
      </c>
      <c r="M364" s="21">
        <v>0.15362325963552503</v>
      </c>
      <c r="N364" s="32"/>
      <c r="O364" s="21"/>
      <c r="P364" s="21">
        <v>2.0569576934954097</v>
      </c>
      <c r="Q364" s="21">
        <v>2.0176509122670803</v>
      </c>
      <c r="R364" s="81">
        <f t="shared" si="24"/>
        <v>4.0746086057624904</v>
      </c>
      <c r="S364" s="76">
        <f t="shared" si="26"/>
        <v>4074.6086057624902</v>
      </c>
      <c r="T364" s="21">
        <v>1.1707996495155588</v>
      </c>
      <c r="U364" s="21">
        <v>1.4420756603273808</v>
      </c>
    </row>
    <row r="365" spans="1:21">
      <c r="A365" s="34">
        <v>13</v>
      </c>
      <c r="B365" s="117" t="s">
        <v>16</v>
      </c>
      <c r="C365" s="37">
        <v>38401</v>
      </c>
      <c r="D365" s="115">
        <v>2005</v>
      </c>
      <c r="E365" s="32">
        <v>17.510000000000002</v>
      </c>
      <c r="F365" s="32">
        <v>307</v>
      </c>
      <c r="G365" s="32">
        <v>0.23300000000000001</v>
      </c>
      <c r="H365" s="32">
        <v>68.599999999999994</v>
      </c>
      <c r="I365" s="32">
        <v>6.54</v>
      </c>
      <c r="J365" s="32">
        <v>5.14</v>
      </c>
      <c r="K365" s="32">
        <v>143.19999999999999</v>
      </c>
      <c r="L365" s="36">
        <v>2.6562499999999676</v>
      </c>
      <c r="M365" s="21">
        <v>6.8482761461620273E-2</v>
      </c>
      <c r="N365" s="32"/>
      <c r="O365" s="21"/>
      <c r="P365" s="21">
        <v>0.26046186238454844</v>
      </c>
      <c r="Q365" s="21">
        <v>0.47638053183229867</v>
      </c>
      <c r="R365" s="81">
        <f t="shared" si="24"/>
        <v>0.73684239421684716</v>
      </c>
      <c r="S365" s="76">
        <f t="shared" si="26"/>
        <v>736.8423942168472</v>
      </c>
      <c r="T365" s="21">
        <v>1.5229879391232362</v>
      </c>
      <c r="U365" s="21">
        <v>1.5718347304365834</v>
      </c>
    </row>
    <row r="366" spans="1:21">
      <c r="A366" s="34">
        <v>14</v>
      </c>
      <c r="B366" s="117" t="s">
        <v>17</v>
      </c>
      <c r="C366" s="37">
        <v>38401</v>
      </c>
      <c r="D366" s="115">
        <v>2005</v>
      </c>
      <c r="E366" s="32"/>
      <c r="F366" s="32"/>
      <c r="G366" s="32"/>
      <c r="H366" s="32"/>
      <c r="I366" s="32"/>
      <c r="J366" s="32"/>
      <c r="K366" s="32"/>
      <c r="L366" s="36"/>
      <c r="M366" s="21"/>
      <c r="N366" s="32"/>
      <c r="O366" s="21"/>
      <c r="P366" s="21"/>
      <c r="Q366" s="21"/>
      <c r="R366" s="81">
        <f t="shared" si="24"/>
        <v>0</v>
      </c>
      <c r="S366" s="76"/>
      <c r="T366" s="21"/>
      <c r="U366" s="21"/>
    </row>
    <row r="367" spans="1:21">
      <c r="A367" s="34">
        <v>15</v>
      </c>
      <c r="B367" s="117" t="s">
        <v>18</v>
      </c>
      <c r="C367" s="37">
        <v>38401</v>
      </c>
      <c r="D367" s="115">
        <v>2005</v>
      </c>
      <c r="E367" s="32"/>
      <c r="F367" s="32"/>
      <c r="G367" s="32"/>
      <c r="H367" s="32"/>
      <c r="I367" s="32"/>
      <c r="J367" s="32"/>
      <c r="K367" s="32"/>
      <c r="L367" s="36"/>
      <c r="M367" s="21"/>
      <c r="N367" s="32"/>
      <c r="O367" s="21"/>
      <c r="P367" s="21"/>
      <c r="Q367" s="21"/>
      <c r="R367" s="81">
        <f t="shared" si="24"/>
        <v>0</v>
      </c>
      <c r="S367" s="76"/>
      <c r="T367" s="21"/>
      <c r="U367" s="21"/>
    </row>
    <row r="368" spans="1:21">
      <c r="A368" s="34">
        <v>13</v>
      </c>
      <c r="B368" s="117" t="s">
        <v>16</v>
      </c>
      <c r="C368" s="37">
        <v>38401</v>
      </c>
      <c r="D368" s="115">
        <v>2005</v>
      </c>
      <c r="E368" s="32"/>
      <c r="F368" s="32"/>
      <c r="G368" s="32"/>
      <c r="H368" s="32"/>
      <c r="I368" s="32"/>
      <c r="J368" s="32"/>
      <c r="K368" s="32"/>
      <c r="L368" s="36"/>
      <c r="M368" s="21">
        <v>0.11482720994845419</v>
      </c>
      <c r="N368" s="32"/>
      <c r="O368" s="21"/>
      <c r="P368" s="21">
        <v>0.2394716599758569</v>
      </c>
      <c r="Q368" s="21"/>
      <c r="R368" s="81">
        <f t="shared" si="24"/>
        <v>0.2394716599758569</v>
      </c>
      <c r="S368" s="76">
        <f>R368*1000</f>
        <v>239.47165997585691</v>
      </c>
      <c r="T368" s="21">
        <v>1.5149906955121624</v>
      </c>
      <c r="U368" s="21"/>
    </row>
    <row r="369" spans="1:21" s="20" customFormat="1">
      <c r="A369" s="35"/>
      <c r="B369" s="75" t="s">
        <v>59</v>
      </c>
      <c r="C369" s="39">
        <v>38401</v>
      </c>
      <c r="D369" s="115">
        <v>2005</v>
      </c>
      <c r="E369" s="40"/>
      <c r="F369" s="40"/>
      <c r="G369" s="40"/>
      <c r="H369" s="40"/>
      <c r="I369" s="40"/>
      <c r="J369" s="40"/>
      <c r="K369" s="40"/>
      <c r="L369" s="36">
        <v>0.7407407407407276</v>
      </c>
      <c r="M369" s="82">
        <v>2.9618708181758824E-2</v>
      </c>
      <c r="N369" s="40"/>
      <c r="O369" s="82"/>
      <c r="P369" s="82">
        <v>8.579433480250323E-3</v>
      </c>
      <c r="Q369" s="82"/>
      <c r="R369" s="81">
        <f t="shared" si="24"/>
        <v>8.579433480250323E-3</v>
      </c>
      <c r="S369" s="81">
        <f>R369*1000</f>
        <v>8.5794334802503229</v>
      </c>
      <c r="T369" s="82">
        <v>1.3469511192996275E-2</v>
      </c>
      <c r="U369" s="82"/>
    </row>
    <row r="370" spans="1:21">
      <c r="A370" s="35">
        <v>1</v>
      </c>
      <c r="B370" s="75" t="s">
        <v>3</v>
      </c>
      <c r="C370" s="37">
        <v>38442</v>
      </c>
      <c r="D370" s="115">
        <v>2005</v>
      </c>
      <c r="E370" s="32">
        <v>20.64</v>
      </c>
      <c r="F370" s="32">
        <v>408</v>
      </c>
      <c r="G370" s="32">
        <v>0.28899999999999998</v>
      </c>
      <c r="H370" s="32">
        <v>75.099999999999994</v>
      </c>
      <c r="I370" s="32">
        <v>6.72</v>
      </c>
      <c r="J370" s="32">
        <v>6.49</v>
      </c>
      <c r="K370" s="32">
        <v>100.3</v>
      </c>
      <c r="L370" s="73"/>
      <c r="M370" s="21">
        <v>0.12086712639950534</v>
      </c>
      <c r="N370" s="32"/>
      <c r="O370" s="21"/>
      <c r="P370" s="21">
        <v>0.22474844786983517</v>
      </c>
      <c r="Q370" s="21">
        <v>0.93494067007910631</v>
      </c>
      <c r="R370" s="81">
        <f t="shared" si="24"/>
        <v>1.1596891179489415</v>
      </c>
      <c r="S370" s="76">
        <f>R370*1000</f>
        <v>1159.6891179489414</v>
      </c>
      <c r="T370" s="21">
        <v>0.89650945101465129</v>
      </c>
      <c r="U370" s="21">
        <v>1.0787535469401646</v>
      </c>
    </row>
    <row r="371" spans="1:21">
      <c r="A371" s="34">
        <v>2</v>
      </c>
      <c r="B371" s="117" t="s">
        <v>4</v>
      </c>
      <c r="C371" s="37">
        <v>38442</v>
      </c>
      <c r="D371" s="115">
        <v>2005</v>
      </c>
      <c r="E371" s="32">
        <v>21.24</v>
      </c>
      <c r="F371" s="32">
        <v>396</v>
      </c>
      <c r="G371" s="32">
        <v>0.27700000000000002</v>
      </c>
      <c r="H371" s="32">
        <v>99.9</v>
      </c>
      <c r="I371" s="32">
        <v>8.84</v>
      </c>
      <c r="J371" s="32">
        <v>6.99</v>
      </c>
      <c r="K371" s="32">
        <v>121.5</v>
      </c>
      <c r="L371" s="36"/>
      <c r="M371" s="21">
        <v>5.1337210370491687E-2</v>
      </c>
      <c r="N371" s="32"/>
      <c r="O371" s="21"/>
      <c r="P371" s="21">
        <v>0.65744722757439522</v>
      </c>
      <c r="Q371" s="21">
        <v>1.5684039087947881</v>
      </c>
      <c r="R371" s="81">
        <f t="shared" si="24"/>
        <v>2.2258511363691831</v>
      </c>
      <c r="S371" s="76">
        <f>R371*1000</f>
        <v>2225.8511363691832</v>
      </c>
      <c r="T371" s="21">
        <v>0.47293295235165544</v>
      </c>
      <c r="U371" s="21">
        <v>0.56988758111059279</v>
      </c>
    </row>
    <row r="372" spans="1:21">
      <c r="A372" s="34">
        <v>3</v>
      </c>
      <c r="B372" s="117" t="s">
        <v>10</v>
      </c>
      <c r="C372" s="37">
        <v>38442</v>
      </c>
      <c r="D372" s="115">
        <v>2005</v>
      </c>
      <c r="E372" s="32">
        <v>23.47</v>
      </c>
      <c r="F372" s="32">
        <v>426</v>
      </c>
      <c r="G372" s="32">
        <v>0.28499999999999998</v>
      </c>
      <c r="H372" s="32">
        <v>101.5</v>
      </c>
      <c r="I372" s="32">
        <v>8.32</v>
      </c>
      <c r="J372" s="32">
        <v>7.25</v>
      </c>
      <c r="K372" s="32">
        <v>37.9</v>
      </c>
      <c r="L372" s="36"/>
      <c r="M372" s="21">
        <v>8.5511262583052222E-2</v>
      </c>
      <c r="N372" s="32"/>
      <c r="O372" s="21"/>
      <c r="P372" s="21">
        <v>0.43835923785056735</v>
      </c>
      <c r="Q372" s="21">
        <v>0.85231503024662625</v>
      </c>
      <c r="R372" s="81">
        <f t="shared" si="24"/>
        <v>1.2906742680971937</v>
      </c>
      <c r="S372" s="76">
        <f>R372*1000</f>
        <v>1290.6742680971936</v>
      </c>
      <c r="T372" s="21">
        <v>0.67460823978375484</v>
      </c>
      <c r="U372" s="21">
        <v>0.77214290593240453</v>
      </c>
    </row>
    <row r="373" spans="1:21">
      <c r="A373" s="34" t="s">
        <v>5</v>
      </c>
      <c r="B373" s="117" t="s">
        <v>11</v>
      </c>
      <c r="C373" s="37">
        <v>38442</v>
      </c>
      <c r="D373" s="115">
        <v>2005</v>
      </c>
      <c r="E373" s="32">
        <v>23.41</v>
      </c>
      <c r="F373" s="32">
        <v>435</v>
      </c>
      <c r="G373" s="32">
        <v>0.29199999999999998</v>
      </c>
      <c r="H373" s="32">
        <v>90</v>
      </c>
      <c r="I373" s="32">
        <v>7.65</v>
      </c>
      <c r="J373" s="32">
        <v>6.69</v>
      </c>
      <c r="K373" s="32">
        <v>89.5</v>
      </c>
      <c r="L373" s="36"/>
      <c r="M373" s="21"/>
      <c r="N373" s="32"/>
      <c r="O373" s="21"/>
      <c r="P373" s="21"/>
      <c r="Q373" s="21"/>
      <c r="R373" s="81">
        <f t="shared" si="24"/>
        <v>0</v>
      </c>
      <c r="S373" s="32"/>
      <c r="T373" s="21"/>
      <c r="U373" s="21"/>
    </row>
    <row r="374" spans="1:21">
      <c r="A374" s="34" t="s">
        <v>12</v>
      </c>
      <c r="B374" s="117" t="s">
        <v>13</v>
      </c>
      <c r="C374" s="37">
        <v>38442</v>
      </c>
      <c r="D374" s="115">
        <v>2005</v>
      </c>
      <c r="E374" s="32">
        <v>20.75</v>
      </c>
      <c r="F374" s="32">
        <v>482</v>
      </c>
      <c r="G374" s="32">
        <v>0.34100000000000003</v>
      </c>
      <c r="H374" s="32">
        <v>86.1</v>
      </c>
      <c r="I374" s="32">
        <v>7.67</v>
      </c>
      <c r="J374" s="32">
        <v>5.7</v>
      </c>
      <c r="K374" s="32">
        <v>158.9</v>
      </c>
      <c r="L374" s="36"/>
      <c r="M374" s="21"/>
      <c r="N374" s="32"/>
      <c r="O374" s="21"/>
      <c r="P374" s="21"/>
      <c r="Q374" s="21"/>
      <c r="R374" s="81">
        <f t="shared" si="24"/>
        <v>0</v>
      </c>
      <c r="S374" s="32"/>
      <c r="T374" s="21"/>
      <c r="U374" s="21"/>
    </row>
    <row r="375" spans="1:21">
      <c r="A375" s="34">
        <v>4</v>
      </c>
      <c r="B375" s="117" t="s">
        <v>8</v>
      </c>
      <c r="C375" s="37">
        <v>38442</v>
      </c>
      <c r="D375" s="115">
        <v>2005</v>
      </c>
      <c r="E375" s="32">
        <v>19.68</v>
      </c>
      <c r="F375" s="32">
        <v>346</v>
      </c>
      <c r="G375" s="32">
        <v>0.25</v>
      </c>
      <c r="H375" s="32">
        <v>2.8</v>
      </c>
      <c r="I375" s="32">
        <v>0.26</v>
      </c>
      <c r="J375" s="32">
        <v>6.06</v>
      </c>
      <c r="K375" s="32">
        <v>-59.1</v>
      </c>
      <c r="L375" s="36"/>
      <c r="M375" s="21">
        <v>0.14880383959152171</v>
      </c>
      <c r="N375" s="32"/>
      <c r="O375" s="21"/>
      <c r="P375" s="21">
        <v>8.2341254549347043E-2</v>
      </c>
      <c r="Q375" s="21">
        <v>0.74214751046998573</v>
      </c>
      <c r="R375" s="81">
        <f t="shared" si="24"/>
        <v>0.82448876501933277</v>
      </c>
      <c r="S375" s="76">
        <f t="shared" ref="S375:S389" si="27">R375*1000</f>
        <v>824.48876501933273</v>
      </c>
      <c r="T375" s="21">
        <v>0.61669096192420747</v>
      </c>
      <c r="U375" s="21">
        <v>0.71766801466790731</v>
      </c>
    </row>
    <row r="376" spans="1:21">
      <c r="A376" s="34">
        <v>5</v>
      </c>
      <c r="B376" s="117" t="s">
        <v>6</v>
      </c>
      <c r="C376" s="37">
        <v>38442</v>
      </c>
      <c r="D376" s="115">
        <v>2005</v>
      </c>
      <c r="E376" s="32">
        <v>22.34</v>
      </c>
      <c r="F376" s="32">
        <v>1854</v>
      </c>
      <c r="G376" s="32">
        <v>1.27</v>
      </c>
      <c r="H376" s="32">
        <v>72.400000000000006</v>
      </c>
      <c r="I376" s="32">
        <v>6.26</v>
      </c>
      <c r="J376" s="32">
        <v>6.94</v>
      </c>
      <c r="K376" s="32">
        <v>85.5</v>
      </c>
      <c r="L376" s="36"/>
      <c r="M376" s="21">
        <v>0.1196196585953965</v>
      </c>
      <c r="N376" s="32"/>
      <c r="O376" s="21"/>
      <c r="P376" s="21">
        <v>5.0629484050524516</v>
      </c>
      <c r="Q376" s="21">
        <v>7.0187296416938105</v>
      </c>
      <c r="R376" s="81">
        <f t="shared" si="24"/>
        <v>12.081678046746262</v>
      </c>
      <c r="S376" s="76">
        <f t="shared" si="27"/>
        <v>12081.678046746261</v>
      </c>
      <c r="T376" s="21">
        <v>0.63293540466024922</v>
      </c>
      <c r="U376" s="21">
        <v>0.7245679479931264</v>
      </c>
    </row>
    <row r="377" spans="1:21">
      <c r="A377" s="34">
        <v>6</v>
      </c>
      <c r="B377" s="117" t="s">
        <v>21</v>
      </c>
      <c r="C377" s="37">
        <v>38442</v>
      </c>
      <c r="D377" s="115">
        <v>2005</v>
      </c>
      <c r="E377" s="32">
        <v>23.17</v>
      </c>
      <c r="F377" s="32">
        <v>396</v>
      </c>
      <c r="G377" s="32">
        <v>0.26700000000000002</v>
      </c>
      <c r="H377" s="32">
        <v>85.2</v>
      </c>
      <c r="I377" s="32">
        <v>7.27</v>
      </c>
      <c r="J377" s="32">
        <v>7.63</v>
      </c>
      <c r="K377" s="32">
        <v>91.1</v>
      </c>
      <c r="L377" s="36"/>
      <c r="M377" s="21">
        <v>3.8501423228213899E-2</v>
      </c>
      <c r="N377" s="32"/>
      <c r="O377" s="21"/>
      <c r="P377" s="21">
        <v>7.3524178976664523</v>
      </c>
      <c r="Q377" s="21">
        <v>0.54935435086086537</v>
      </c>
      <c r="R377" s="81">
        <f t="shared" si="24"/>
        <v>7.9017722485273172</v>
      </c>
      <c r="S377" s="76">
        <f t="shared" si="27"/>
        <v>7901.7722485273171</v>
      </c>
      <c r="T377" s="21">
        <v>0.82431192774335493</v>
      </c>
      <c r="U377" s="21">
        <v>0.91350096718223606</v>
      </c>
    </row>
    <row r="378" spans="1:21">
      <c r="A378" s="34">
        <v>7</v>
      </c>
      <c r="B378" s="117" t="s">
        <v>22</v>
      </c>
      <c r="C378" s="37">
        <v>38442</v>
      </c>
      <c r="D378" s="115">
        <v>2005</v>
      </c>
      <c r="E378" s="32">
        <v>20.81</v>
      </c>
      <c r="F378" s="32">
        <v>399</v>
      </c>
      <c r="G378" s="32">
        <v>0.28199999999999997</v>
      </c>
      <c r="H378" s="32">
        <v>41.3</v>
      </c>
      <c r="I378" s="32">
        <v>3.68</v>
      </c>
      <c r="J378" s="32">
        <v>5.86</v>
      </c>
      <c r="K378" s="32">
        <v>156.9</v>
      </c>
      <c r="L378" s="36"/>
      <c r="M378" s="21">
        <v>4.4147856446811795E-2</v>
      </c>
      <c r="N378" s="32"/>
      <c r="O378" s="21"/>
      <c r="P378" s="21">
        <v>4.5207056304859776</v>
      </c>
      <c r="Q378" s="21">
        <v>0.71460563052582571</v>
      </c>
      <c r="R378" s="81">
        <f t="shared" si="24"/>
        <v>5.2353112610118036</v>
      </c>
      <c r="S378" s="76">
        <f t="shared" si="27"/>
        <v>5235.3112610118033</v>
      </c>
      <c r="T378" s="21">
        <v>0.8597736524089622</v>
      </c>
      <c r="U378" s="21">
        <v>0.9582928971216047</v>
      </c>
    </row>
    <row r="379" spans="1:21">
      <c r="A379" s="34">
        <v>8</v>
      </c>
      <c r="B379" s="117" t="s">
        <v>7</v>
      </c>
      <c r="C379" s="37">
        <v>38442</v>
      </c>
      <c r="D379" s="115">
        <v>2005</v>
      </c>
      <c r="E379" s="32">
        <v>23.16</v>
      </c>
      <c r="F379" s="32">
        <v>296</v>
      </c>
      <c r="G379" s="32">
        <v>0.19900000000000001</v>
      </c>
      <c r="H379" s="32">
        <v>96.3</v>
      </c>
      <c r="I379" s="32">
        <v>8.23</v>
      </c>
      <c r="J379" s="32">
        <v>5.75</v>
      </c>
      <c r="K379" s="32">
        <v>192.2</v>
      </c>
      <c r="L379" s="36"/>
      <c r="M379" s="21">
        <v>2.947369569847888E-2</v>
      </c>
      <c r="N379" s="32"/>
      <c r="O379" s="21"/>
      <c r="P379" s="21">
        <v>1.8325840291157774E-4</v>
      </c>
      <c r="Q379" s="21">
        <v>0.71460563052582571</v>
      </c>
      <c r="R379" s="81">
        <f t="shared" si="24"/>
        <v>0.71478888892873726</v>
      </c>
      <c r="S379" s="76">
        <f t="shared" si="27"/>
        <v>714.78888892873726</v>
      </c>
      <c r="T379" s="21">
        <v>0.58929837221245085</v>
      </c>
      <c r="U379" s="21">
        <v>0.68120870110696519</v>
      </c>
    </row>
    <row r="380" spans="1:21">
      <c r="A380" s="34">
        <v>9</v>
      </c>
      <c r="B380" s="117" t="s">
        <v>9</v>
      </c>
      <c r="C380" s="37">
        <v>38442</v>
      </c>
      <c r="D380" s="115">
        <v>2005</v>
      </c>
      <c r="E380" s="32">
        <v>22.32</v>
      </c>
      <c r="F380" s="32">
        <v>266</v>
      </c>
      <c r="G380" s="32">
        <v>0.182</v>
      </c>
      <c r="H380" s="32">
        <v>34</v>
      </c>
      <c r="I380" s="32">
        <v>2.95</v>
      </c>
      <c r="J380" s="32">
        <v>6.41</v>
      </c>
      <c r="K380" s="32">
        <v>38.9</v>
      </c>
      <c r="L380" s="36"/>
      <c r="M380" s="21">
        <v>0.18238698600213593</v>
      </c>
      <c r="N380" s="32"/>
      <c r="O380" s="21"/>
      <c r="P380" s="21">
        <v>3.304645686148576E-2</v>
      </c>
      <c r="Q380" s="21">
        <v>0.74214751046998573</v>
      </c>
      <c r="R380" s="81">
        <f t="shared" si="24"/>
        <v>0.7751939673314715</v>
      </c>
      <c r="S380" s="76">
        <f t="shared" si="27"/>
        <v>775.19396733147153</v>
      </c>
      <c r="T380" s="21">
        <v>0.61297491293230255</v>
      </c>
      <c r="U380" s="21">
        <v>0.85551847258057512</v>
      </c>
    </row>
    <row r="381" spans="1:21">
      <c r="A381" s="34">
        <v>10</v>
      </c>
      <c r="B381" s="117" t="s">
        <v>23</v>
      </c>
      <c r="C381" s="37">
        <v>38442</v>
      </c>
      <c r="D381" s="115">
        <v>2005</v>
      </c>
      <c r="E381" s="32">
        <v>20.399999999999999</v>
      </c>
      <c r="F381" s="32">
        <v>309</v>
      </c>
      <c r="G381" s="32">
        <v>0.22</v>
      </c>
      <c r="H381" s="32">
        <v>91.7</v>
      </c>
      <c r="I381" s="32">
        <v>8.08</v>
      </c>
      <c r="J381" s="32">
        <v>7</v>
      </c>
      <c r="K381" s="32">
        <v>18.899999999999999</v>
      </c>
      <c r="L381" s="36"/>
      <c r="M381" s="21">
        <v>6.1481093303903028E-2</v>
      </c>
      <c r="N381" s="32"/>
      <c r="O381" s="21"/>
      <c r="P381" s="21">
        <v>4.9478056090772854E-2</v>
      </c>
      <c r="Q381" s="21">
        <v>1.1001919497440669</v>
      </c>
      <c r="R381" s="81">
        <f t="shared" si="24"/>
        <v>1.1496700058348397</v>
      </c>
      <c r="S381" s="76">
        <f t="shared" si="27"/>
        <v>1149.6700058348397</v>
      </c>
      <c r="T381" s="21">
        <v>0.60819713565699618</v>
      </c>
      <c r="U381" s="21">
        <v>0.66263322427916815</v>
      </c>
    </row>
    <row r="382" spans="1:21">
      <c r="A382" s="34">
        <v>11</v>
      </c>
      <c r="B382" s="117" t="s">
        <v>14</v>
      </c>
      <c r="C382" s="37">
        <v>38442</v>
      </c>
      <c r="D382" s="115">
        <v>2005</v>
      </c>
      <c r="E382" s="32">
        <v>22.79</v>
      </c>
      <c r="F382" s="32">
        <v>190</v>
      </c>
      <c r="G382" s="32">
        <v>0.13</v>
      </c>
      <c r="H382" s="32">
        <v>39.700000000000003</v>
      </c>
      <c r="I382" s="32">
        <v>3.42</v>
      </c>
      <c r="J382" s="32">
        <v>6.53</v>
      </c>
      <c r="K382" s="32">
        <v>62.9</v>
      </c>
      <c r="L382" s="36"/>
      <c r="M382" s="21">
        <v>5.2354881473843623E-2</v>
      </c>
      <c r="N382" s="32"/>
      <c r="O382" s="21"/>
      <c r="P382" s="21">
        <v>2.7569257118390061E-2</v>
      </c>
      <c r="Q382" s="21">
        <v>0.60443811074918541</v>
      </c>
      <c r="R382" s="81">
        <f t="shared" si="24"/>
        <v>0.6320073678675755</v>
      </c>
      <c r="S382" s="76">
        <f t="shared" si="27"/>
        <v>632.00736786757545</v>
      </c>
      <c r="T382" s="21">
        <v>0.11746632306886051</v>
      </c>
      <c r="U382" s="21">
        <v>0.14862936060361001</v>
      </c>
    </row>
    <row r="383" spans="1:21">
      <c r="A383" s="34">
        <v>12</v>
      </c>
      <c r="B383" s="117" t="s">
        <v>15</v>
      </c>
      <c r="C383" s="37">
        <v>38442</v>
      </c>
      <c r="D383" s="115">
        <v>2005</v>
      </c>
      <c r="E383" s="32">
        <v>22.64</v>
      </c>
      <c r="F383" s="32">
        <v>654</v>
      </c>
      <c r="G383" s="32">
        <v>0.44500000000000001</v>
      </c>
      <c r="H383" s="32">
        <v>123.4</v>
      </c>
      <c r="I383" s="32">
        <v>10.61</v>
      </c>
      <c r="J383" s="32">
        <v>6.94</v>
      </c>
      <c r="K383" s="32">
        <v>224.8</v>
      </c>
      <c r="L383" s="36"/>
      <c r="M383" s="21">
        <v>1.1558386385084354</v>
      </c>
      <c r="N383" s="32"/>
      <c r="O383" s="21"/>
      <c r="P383" s="21">
        <v>1.2672489830871336</v>
      </c>
      <c r="Q383" s="21">
        <v>3.028123545835272</v>
      </c>
      <c r="R383" s="81">
        <f t="shared" si="24"/>
        <v>4.2953725289224058</v>
      </c>
      <c r="S383" s="76">
        <f t="shared" si="27"/>
        <v>4295.3725289224058</v>
      </c>
      <c r="T383" s="21">
        <v>1.4216402599849931</v>
      </c>
      <c r="U383" s="21">
        <v>1.5916211447459372</v>
      </c>
    </row>
    <row r="384" spans="1:21">
      <c r="A384" s="34">
        <v>13</v>
      </c>
      <c r="B384" s="117" t="s">
        <v>16</v>
      </c>
      <c r="C384" s="37">
        <v>38442</v>
      </c>
      <c r="D384" s="115">
        <v>2005</v>
      </c>
      <c r="E384" s="32">
        <v>21.12</v>
      </c>
      <c r="F384" s="32">
        <v>363</v>
      </c>
      <c r="G384" s="32">
        <v>0.255</v>
      </c>
      <c r="H384" s="32">
        <v>62.4</v>
      </c>
      <c r="I384" s="32">
        <v>5.54</v>
      </c>
      <c r="J384" s="32">
        <v>6.26</v>
      </c>
      <c r="K384" s="32">
        <v>100.1</v>
      </c>
      <c r="L384" s="36"/>
      <c r="M384" s="21">
        <v>9.867533072641127E-2</v>
      </c>
      <c r="N384" s="32"/>
      <c r="O384" s="21"/>
      <c r="P384" s="21">
        <v>0.39454163990580177</v>
      </c>
      <c r="Q384" s="21">
        <v>0.60443811074918541</v>
      </c>
      <c r="R384" s="81">
        <f t="shared" si="24"/>
        <v>0.99897975065498712</v>
      </c>
      <c r="S384" s="76">
        <f t="shared" si="27"/>
        <v>998.97975065498713</v>
      </c>
      <c r="T384" s="21">
        <v>1.3121229875521365</v>
      </c>
      <c r="U384" s="21">
        <v>1.3542897865524877</v>
      </c>
    </row>
    <row r="385" spans="1:21">
      <c r="A385" s="34">
        <v>14</v>
      </c>
      <c r="B385" s="117" t="s">
        <v>17</v>
      </c>
      <c r="C385" s="37">
        <v>38442</v>
      </c>
      <c r="D385" s="115">
        <v>2005</v>
      </c>
      <c r="E385" s="32">
        <v>20.49</v>
      </c>
      <c r="F385" s="32">
        <v>434</v>
      </c>
      <c r="G385" s="32">
        <v>0.309</v>
      </c>
      <c r="H385" s="32">
        <v>56.6</v>
      </c>
      <c r="I385" s="32">
        <v>5.07</v>
      </c>
      <c r="J385" s="32">
        <v>6.94</v>
      </c>
      <c r="K385" s="32">
        <v>154.30000000000001</v>
      </c>
      <c r="L385" s="36"/>
      <c r="M385" s="21">
        <v>2.048434680448417</v>
      </c>
      <c r="N385" s="32"/>
      <c r="O385" s="21"/>
      <c r="P385" s="21">
        <v>2.8939773067865557</v>
      </c>
      <c r="Q385" s="21">
        <v>5.0111389018147978</v>
      </c>
      <c r="R385" s="81">
        <f t="shared" si="24"/>
        <v>7.9051162086013536</v>
      </c>
      <c r="S385" s="76">
        <f t="shared" si="27"/>
        <v>7905.1162086013537</v>
      </c>
      <c r="T385" s="21">
        <v>1.6456649277826925</v>
      </c>
      <c r="U385" s="21">
        <v>1.7895125499229207</v>
      </c>
    </row>
    <row r="386" spans="1:21">
      <c r="A386" s="34">
        <v>15</v>
      </c>
      <c r="B386" s="117" t="s">
        <v>18</v>
      </c>
      <c r="C386" s="37">
        <v>38442</v>
      </c>
      <c r="D386" s="115">
        <v>2005</v>
      </c>
      <c r="E386" s="32">
        <v>21.22</v>
      </c>
      <c r="F386" s="32">
        <v>266</v>
      </c>
      <c r="G386" s="32">
        <v>0.185</v>
      </c>
      <c r="H386" s="32">
        <v>70.099999999999994</v>
      </c>
      <c r="I386" s="32">
        <v>6.25</v>
      </c>
      <c r="J386" s="32">
        <v>6.94</v>
      </c>
      <c r="K386" s="32">
        <v>152.80000000000001</v>
      </c>
      <c r="L386" s="36"/>
      <c r="M386" s="21">
        <v>6.1381265638188101</v>
      </c>
      <c r="N386" s="32"/>
      <c r="O386" s="21"/>
      <c r="P386" s="21">
        <v>1.1137657889102967E-2</v>
      </c>
      <c r="Q386" s="21">
        <v>7.4318578408562121</v>
      </c>
      <c r="R386" s="81">
        <f t="shared" si="24"/>
        <v>7.4429954987453151</v>
      </c>
      <c r="S386" s="76">
        <f t="shared" si="27"/>
        <v>7442.9954987453148</v>
      </c>
      <c r="T386" s="21">
        <v>2.941185779189103</v>
      </c>
      <c r="U386" s="21">
        <v>3.2356825849763871</v>
      </c>
    </row>
    <row r="387" spans="1:21">
      <c r="A387" s="34">
        <v>8</v>
      </c>
      <c r="B387" s="117" t="s">
        <v>7</v>
      </c>
      <c r="C387" s="37">
        <v>38442</v>
      </c>
      <c r="D387" s="115">
        <v>2005</v>
      </c>
      <c r="E387" s="32"/>
      <c r="F387" s="32"/>
      <c r="G387" s="32"/>
      <c r="H387" s="32"/>
      <c r="I387" s="32"/>
      <c r="J387" s="32"/>
      <c r="K387" s="32"/>
      <c r="L387" s="36"/>
      <c r="M387" s="21"/>
      <c r="N387" s="32"/>
      <c r="O387" s="21"/>
      <c r="P387" s="21"/>
      <c r="Q387" s="21">
        <v>0.68706375058166569</v>
      </c>
      <c r="R387" s="81">
        <f t="shared" si="24"/>
        <v>0.68706375058166569</v>
      </c>
      <c r="S387" s="76">
        <f t="shared" si="27"/>
        <v>687.06375058166566</v>
      </c>
      <c r="T387" s="21"/>
      <c r="U387" s="21">
        <v>0.69542025828993403</v>
      </c>
    </row>
    <row r="388" spans="1:21">
      <c r="A388" s="34">
        <v>6</v>
      </c>
      <c r="B388" s="117" t="s">
        <v>21</v>
      </c>
      <c r="C388" s="37">
        <v>38442</v>
      </c>
      <c r="D388" s="115">
        <v>2005</v>
      </c>
      <c r="E388" s="32"/>
      <c r="F388" s="32"/>
      <c r="G388" s="32"/>
      <c r="H388" s="32"/>
      <c r="I388" s="32"/>
      <c r="J388" s="32"/>
      <c r="K388" s="32"/>
      <c r="L388" s="36"/>
      <c r="M388" s="21">
        <v>8.0882500467806262E-2</v>
      </c>
      <c r="N388" s="32"/>
      <c r="O388" s="21"/>
      <c r="P388" s="21">
        <v>7.1114211089702426</v>
      </c>
      <c r="Q388" s="21"/>
      <c r="R388" s="81">
        <f t="shared" si="24"/>
        <v>7.1114211089702426</v>
      </c>
      <c r="S388" s="76">
        <f t="shared" si="27"/>
        <v>7111.421108970243</v>
      </c>
      <c r="T388" s="21">
        <v>0.84273291346036949</v>
      </c>
      <c r="U388" s="21"/>
    </row>
    <row r="389" spans="1:21">
      <c r="A389" s="34"/>
      <c r="B389" s="117" t="s">
        <v>59</v>
      </c>
      <c r="D389" s="115">
        <v>2005</v>
      </c>
      <c r="E389" s="32"/>
      <c r="F389" s="32"/>
      <c r="G389" s="32"/>
      <c r="H389" s="32"/>
      <c r="I389" s="32"/>
      <c r="J389" s="32"/>
      <c r="K389" s="32"/>
      <c r="L389" s="36"/>
      <c r="M389" s="21">
        <v>3.9190813330484575E-2</v>
      </c>
      <c r="N389" s="32"/>
      <c r="O389" s="21"/>
      <c r="P389" s="21">
        <v>5.6604581460072759E-3</v>
      </c>
      <c r="Q389" s="21">
        <v>0.13622615169846419</v>
      </c>
      <c r="R389" s="81">
        <f t="shared" si="24"/>
        <v>0.14188660984447146</v>
      </c>
      <c r="S389" s="76">
        <f t="shared" si="27"/>
        <v>141.88660984447145</v>
      </c>
      <c r="T389" s="21"/>
      <c r="U389" s="21"/>
    </row>
    <row r="390" spans="1:21" ht="13.5" thickBot="1">
      <c r="A390" s="35">
        <v>1</v>
      </c>
      <c r="B390" s="75" t="s">
        <v>3</v>
      </c>
      <c r="C390" s="37">
        <v>38512</v>
      </c>
      <c r="D390" s="115">
        <v>2005</v>
      </c>
      <c r="E390" s="32">
        <v>24.89</v>
      </c>
      <c r="F390" s="32">
        <v>349</v>
      </c>
      <c r="G390" s="32">
        <v>0.22700000000000001</v>
      </c>
      <c r="H390" s="32">
        <v>80.5</v>
      </c>
      <c r="I390" s="32">
        <v>6.64</v>
      </c>
      <c r="J390" s="32">
        <v>8.1</v>
      </c>
      <c r="K390" s="32">
        <v>48</v>
      </c>
      <c r="L390" s="73">
        <v>0.92391304347827985</v>
      </c>
      <c r="M390" s="21">
        <v>7.8926386148859523E-2</v>
      </c>
      <c r="N390" s="32"/>
      <c r="O390" s="21"/>
      <c r="P390" s="21">
        <v>0.25628911555667594</v>
      </c>
      <c r="Q390" s="21">
        <v>0.63197999069334565</v>
      </c>
      <c r="R390" s="81">
        <f t="shared" ref="R390:R406" si="28">P390+Q390</f>
        <v>0.88826910625002165</v>
      </c>
      <c r="S390" s="76">
        <f t="shared" ref="S390:S414" si="29">R390*1000</f>
        <v>888.26910625002165</v>
      </c>
      <c r="T390" s="21">
        <v>0.78119003914315088</v>
      </c>
      <c r="U390" s="21">
        <v>0.81476110986000982</v>
      </c>
    </row>
    <row r="391" spans="1:21" ht="13.5" thickTop="1">
      <c r="A391" s="34">
        <v>2</v>
      </c>
      <c r="B391" s="117" t="s">
        <v>4</v>
      </c>
      <c r="C391" s="37">
        <v>38512</v>
      </c>
      <c r="D391" s="115">
        <v>2005</v>
      </c>
      <c r="E391" s="32">
        <v>25.39</v>
      </c>
      <c r="F391" s="32">
        <v>365</v>
      </c>
      <c r="G391" s="116">
        <v>0.23599999999999999</v>
      </c>
      <c r="H391" s="32">
        <v>78</v>
      </c>
      <c r="I391" s="32">
        <v>6.27</v>
      </c>
      <c r="J391" s="32">
        <v>8.02</v>
      </c>
      <c r="K391" s="32">
        <v>73</v>
      </c>
      <c r="L391" s="36">
        <v>1.7128463476070879</v>
      </c>
      <c r="M391" s="21">
        <v>7.0094107725620469E-2</v>
      </c>
      <c r="N391" s="32"/>
      <c r="O391" s="21"/>
      <c r="P391" s="21">
        <v>0.64077646049596848</v>
      </c>
      <c r="Q391" s="21">
        <v>0.96248255002326633</v>
      </c>
      <c r="R391" s="81">
        <f t="shared" si="28"/>
        <v>1.6032590105192348</v>
      </c>
      <c r="S391" s="76">
        <f t="shared" si="29"/>
        <v>1603.2590105192348</v>
      </c>
      <c r="T391" s="21">
        <v>0.41576273757655224</v>
      </c>
      <c r="U391" s="21">
        <v>0.4625680930904213</v>
      </c>
    </row>
    <row r="392" spans="1:21">
      <c r="A392" s="34">
        <v>3</v>
      </c>
      <c r="B392" s="117" t="s">
        <v>10</v>
      </c>
      <c r="C392" s="37">
        <v>38512</v>
      </c>
      <c r="D392" s="115">
        <v>2005</v>
      </c>
      <c r="E392" s="32">
        <v>27.84</v>
      </c>
      <c r="F392" s="32">
        <v>352</v>
      </c>
      <c r="G392" s="32">
        <v>0.217</v>
      </c>
      <c r="H392" s="32">
        <v>64.599999999999994</v>
      </c>
      <c r="I392" s="32">
        <v>5.05</v>
      </c>
      <c r="J392" s="32">
        <v>7.86</v>
      </c>
      <c r="K392" s="32">
        <v>47.5</v>
      </c>
      <c r="L392" s="36">
        <v>5.8250000000000002</v>
      </c>
      <c r="M392" s="21">
        <v>0.13028073228398043</v>
      </c>
      <c r="N392" s="32"/>
      <c r="O392" s="21"/>
      <c r="P392" s="21">
        <v>0.23431841013157351</v>
      </c>
      <c r="Q392" s="21">
        <v>0.96248255002326633</v>
      </c>
      <c r="R392" s="81">
        <f t="shared" si="28"/>
        <v>1.1968009601548397</v>
      </c>
      <c r="S392" s="76">
        <f t="shared" si="29"/>
        <v>1196.8009601548397</v>
      </c>
      <c r="T392" s="21">
        <v>0.43129318001374944</v>
      </c>
      <c r="U392" s="21">
        <v>0.49428473171660675</v>
      </c>
    </row>
    <row r="393" spans="1:21">
      <c r="A393" s="34">
        <v>4</v>
      </c>
      <c r="B393" s="117" t="s">
        <v>8</v>
      </c>
      <c r="C393" s="37">
        <v>38512</v>
      </c>
      <c r="D393" s="115">
        <v>2005</v>
      </c>
      <c r="E393" s="32">
        <v>25.49</v>
      </c>
      <c r="F393" s="32">
        <v>193</v>
      </c>
      <c r="G393" s="32">
        <v>0.124</v>
      </c>
      <c r="H393" s="32">
        <v>10.1</v>
      </c>
      <c r="I393" s="32">
        <v>0.8</v>
      </c>
      <c r="J393" s="32">
        <v>6.12</v>
      </c>
      <c r="K393" s="32">
        <v>-90</v>
      </c>
      <c r="L393" s="36">
        <v>4.7592067988668978</v>
      </c>
      <c r="M393" s="21">
        <v>0.19277579324841421</v>
      </c>
      <c r="N393" s="32"/>
      <c r="O393" s="21"/>
      <c r="P393" s="21">
        <v>9.1186795242736637E-3</v>
      </c>
      <c r="Q393" s="21">
        <v>0.82477315030246601</v>
      </c>
      <c r="R393" s="81">
        <f t="shared" si="28"/>
        <v>0.83389182982673971</v>
      </c>
      <c r="S393" s="76">
        <f t="shared" si="29"/>
        <v>833.89182982673969</v>
      </c>
      <c r="T393" s="21">
        <v>0.54049432689258281</v>
      </c>
      <c r="U393" s="21">
        <v>0.66549859038558368</v>
      </c>
    </row>
    <row r="394" spans="1:21">
      <c r="A394" s="34">
        <v>5</v>
      </c>
      <c r="B394" s="117" t="s">
        <v>6</v>
      </c>
      <c r="C394" s="37">
        <v>38512</v>
      </c>
      <c r="D394" s="115">
        <v>2005</v>
      </c>
      <c r="E394" s="32">
        <v>25.75</v>
      </c>
      <c r="F394" s="32">
        <v>542</v>
      </c>
      <c r="G394" s="32">
        <v>0.34699999999999998</v>
      </c>
      <c r="H394" s="32">
        <v>60</v>
      </c>
      <c r="I394" s="32">
        <v>4.88</v>
      </c>
      <c r="J394" s="32">
        <v>6.76</v>
      </c>
      <c r="K394" s="32">
        <v>39.5</v>
      </c>
      <c r="L394" s="36">
        <v>2.4264705882352717</v>
      </c>
      <c r="M394" s="21">
        <v>0.94770140923473567</v>
      </c>
      <c r="N394" s="32"/>
      <c r="O394" s="21"/>
      <c r="P394" s="21">
        <v>6.9277021856175907</v>
      </c>
      <c r="Q394" s="21">
        <v>1.6785714285714286</v>
      </c>
      <c r="R394" s="81">
        <f t="shared" si="28"/>
        <v>8.6062736141890195</v>
      </c>
      <c r="S394" s="76">
        <f t="shared" si="29"/>
        <v>8606.27361418902</v>
      </c>
      <c r="T394" s="21">
        <v>0.73088604714118555</v>
      </c>
      <c r="U394" s="21">
        <v>0.77168181253596968</v>
      </c>
    </row>
    <row r="395" spans="1:21">
      <c r="A395" s="34">
        <v>6</v>
      </c>
      <c r="B395" s="117" t="s">
        <v>21</v>
      </c>
      <c r="C395" s="37">
        <v>38512</v>
      </c>
      <c r="D395" s="115">
        <v>2005</v>
      </c>
      <c r="E395" s="32">
        <v>25</v>
      </c>
      <c r="F395" s="32">
        <v>390</v>
      </c>
      <c r="G395" s="32">
        <v>0.253</v>
      </c>
      <c r="H395" s="32">
        <v>53.7</v>
      </c>
      <c r="I395" s="32">
        <v>4.38</v>
      </c>
      <c r="J395" s="32">
        <v>6.17</v>
      </c>
      <c r="K395" s="32">
        <v>95.7</v>
      </c>
      <c r="L395" s="36">
        <v>7.9899497487437587</v>
      </c>
      <c r="M395" s="21">
        <v>0.11830362745246689</v>
      </c>
      <c r="N395" s="32"/>
      <c r="O395" s="21"/>
      <c r="P395" s="21">
        <v>8.3810727172166768</v>
      </c>
      <c r="Q395" s="21">
        <v>0.74214751046998573</v>
      </c>
      <c r="R395" s="81">
        <f t="shared" si="28"/>
        <v>9.1232202276866623</v>
      </c>
      <c r="S395" s="76">
        <f t="shared" si="29"/>
        <v>9123.2202276866628</v>
      </c>
      <c r="T395" s="21">
        <v>0.88237322471882962</v>
      </c>
      <c r="U395" s="21">
        <v>1.0078604372383326</v>
      </c>
    </row>
    <row r="396" spans="1:21">
      <c r="A396" s="34">
        <v>7</v>
      </c>
      <c r="B396" s="117" t="s">
        <v>22</v>
      </c>
      <c r="C396" s="37">
        <v>38512</v>
      </c>
      <c r="D396" s="115">
        <v>2005</v>
      </c>
      <c r="E396" s="32">
        <v>25.38</v>
      </c>
      <c r="F396" s="32">
        <v>384</v>
      </c>
      <c r="G396" s="32">
        <v>0.248</v>
      </c>
      <c r="H396" s="32">
        <v>53.2</v>
      </c>
      <c r="I396" s="32">
        <v>4.3899999999999997</v>
      </c>
      <c r="J396" s="32">
        <v>6.33</v>
      </c>
      <c r="K396" s="32">
        <v>108.6</v>
      </c>
      <c r="L396" s="36">
        <v>1.3300492610837067</v>
      </c>
      <c r="M396" s="21">
        <v>0.10579123301954491</v>
      </c>
      <c r="N396" s="32"/>
      <c r="O396" s="21"/>
      <c r="P396" s="21">
        <v>5.8434562406173463</v>
      </c>
      <c r="Q396" s="21">
        <v>0.65952187063750567</v>
      </c>
      <c r="R396" s="81">
        <f t="shared" si="28"/>
        <v>6.5029781112548521</v>
      </c>
      <c r="S396" s="76">
        <f t="shared" si="29"/>
        <v>6502.9781112548526</v>
      </c>
      <c r="T396" s="21">
        <v>0.88340161540771256</v>
      </c>
      <c r="U396" s="21">
        <v>0.98897207560581202</v>
      </c>
    </row>
    <row r="397" spans="1:21">
      <c r="A397" s="34">
        <v>8</v>
      </c>
      <c r="B397" s="117" t="s">
        <v>7</v>
      </c>
      <c r="C397" s="37">
        <v>38512</v>
      </c>
      <c r="D397" s="115">
        <v>2005</v>
      </c>
      <c r="E397" s="32">
        <v>31.26</v>
      </c>
      <c r="F397" s="32">
        <v>312</v>
      </c>
      <c r="G397" s="32">
        <v>0.18099999999999999</v>
      </c>
      <c r="H397" s="32">
        <v>75.400000000000006</v>
      </c>
      <c r="I397" s="32">
        <v>5.57</v>
      </c>
      <c r="J397" s="32">
        <v>7.31</v>
      </c>
      <c r="K397" s="32">
        <v>37.700000000000003</v>
      </c>
      <c r="L397" s="36">
        <v>6.4864864864864948</v>
      </c>
      <c r="M397" s="21">
        <v>5.6644956490233767E-2</v>
      </c>
      <c r="N397" s="32"/>
      <c r="O397" s="21"/>
      <c r="P397" s="21">
        <v>9.1186795242736637E-3</v>
      </c>
      <c r="Q397" s="21">
        <v>0.79723127035830599</v>
      </c>
      <c r="R397" s="81">
        <f t="shared" si="28"/>
        <v>0.80634994988257969</v>
      </c>
      <c r="S397" s="76">
        <f t="shared" si="29"/>
        <v>806.34994988257972</v>
      </c>
      <c r="T397" s="21">
        <v>0.57570363522382673</v>
      </c>
      <c r="U397" s="21">
        <v>0.63266215351091404</v>
      </c>
    </row>
    <row r="398" spans="1:21">
      <c r="A398" s="34">
        <v>9</v>
      </c>
      <c r="B398" s="117" t="s">
        <v>9</v>
      </c>
      <c r="C398" s="37">
        <v>38512</v>
      </c>
      <c r="D398" s="115">
        <v>2005</v>
      </c>
      <c r="E398" s="32">
        <v>26.53</v>
      </c>
      <c r="F398" s="32">
        <v>263</v>
      </c>
      <c r="G398" s="32">
        <v>0.16600000000000001</v>
      </c>
      <c r="H398" s="32">
        <v>26.1</v>
      </c>
      <c r="I398" s="32">
        <v>2.0699999999999998</v>
      </c>
      <c r="J398" s="32">
        <v>6.61</v>
      </c>
      <c r="K398" s="32">
        <v>1</v>
      </c>
      <c r="L398" s="36">
        <v>1.28279883381923</v>
      </c>
      <c r="M398" s="21">
        <v>0.16942378438697159</v>
      </c>
      <c r="N398" s="32"/>
      <c r="O398" s="21"/>
      <c r="P398" s="21">
        <v>5.855276673075413E-2</v>
      </c>
      <c r="Q398" s="21">
        <v>0.93494067007910631</v>
      </c>
      <c r="R398" s="81">
        <f t="shared" si="28"/>
        <v>0.99349343680986046</v>
      </c>
      <c r="S398" s="76">
        <f t="shared" si="29"/>
        <v>993.49343680986044</v>
      </c>
      <c r="T398" s="21">
        <v>0.78282849210509986</v>
      </c>
      <c r="U398" s="21">
        <v>0.95992319163042739</v>
      </c>
    </row>
    <row r="399" spans="1:21">
      <c r="A399" s="34">
        <v>10</v>
      </c>
      <c r="B399" s="117" t="s">
        <v>23</v>
      </c>
      <c r="C399" s="37">
        <v>38512</v>
      </c>
      <c r="D399" s="115">
        <v>2005</v>
      </c>
      <c r="E399" s="32">
        <v>26.7</v>
      </c>
      <c r="F399" s="32">
        <v>270</v>
      </c>
      <c r="G399" s="32">
        <v>0.17</v>
      </c>
      <c r="H399" s="32">
        <v>70.3</v>
      </c>
      <c r="I399" s="32">
        <v>5.64</v>
      </c>
      <c r="J399" s="32">
        <v>6.82</v>
      </c>
      <c r="K399" s="32">
        <v>55.9</v>
      </c>
      <c r="L399" s="36">
        <v>1.6250000000000291</v>
      </c>
      <c r="M399" s="21">
        <v>7.1833798930197867E-2</v>
      </c>
      <c r="N399" s="32"/>
      <c r="O399" s="21"/>
      <c r="P399" s="21">
        <v>9.1186795242736637E-3</v>
      </c>
      <c r="Q399" s="21">
        <v>1.4857782689623078</v>
      </c>
      <c r="R399" s="81">
        <f t="shared" si="28"/>
        <v>1.4948969484865815</v>
      </c>
      <c r="S399" s="76">
        <f t="shared" si="29"/>
        <v>1494.8969484865816</v>
      </c>
      <c r="T399" s="21">
        <v>1.1202626505132938</v>
      </c>
      <c r="U399" s="21">
        <v>1.2406137967100381</v>
      </c>
    </row>
    <row r="400" spans="1:21">
      <c r="A400" s="34">
        <v>11</v>
      </c>
      <c r="B400" s="117" t="s">
        <v>14</v>
      </c>
      <c r="C400" s="37">
        <v>38512</v>
      </c>
      <c r="D400" s="115">
        <v>2005</v>
      </c>
      <c r="E400" s="32">
        <v>27.75</v>
      </c>
      <c r="F400" s="32">
        <v>202</v>
      </c>
      <c r="G400" s="32">
        <v>0.124</v>
      </c>
      <c r="H400" s="32">
        <v>30.1</v>
      </c>
      <c r="I400" s="32">
        <v>2.33</v>
      </c>
      <c r="J400" s="32">
        <v>6.86</v>
      </c>
      <c r="K400" s="32">
        <v>-5.4</v>
      </c>
      <c r="L400" s="36">
        <v>2.6715686274509993</v>
      </c>
      <c r="M400" s="21">
        <v>0.12553003707148064</v>
      </c>
      <c r="N400" s="32"/>
      <c r="O400" s="21"/>
      <c r="P400" s="21">
        <v>2.0104032236824873E-2</v>
      </c>
      <c r="Q400" s="21">
        <v>0.79723127035830599</v>
      </c>
      <c r="R400" s="81">
        <f t="shared" si="28"/>
        <v>0.81733530259513087</v>
      </c>
      <c r="S400" s="76">
        <f t="shared" si="29"/>
        <v>817.33530259513088</v>
      </c>
      <c r="T400" s="21">
        <v>0.22057767089671576</v>
      </c>
      <c r="U400" s="21">
        <v>0.28514594119087744</v>
      </c>
    </row>
    <row r="401" spans="1:21">
      <c r="A401" s="34">
        <v>12</v>
      </c>
      <c r="B401" s="117" t="s">
        <v>15</v>
      </c>
      <c r="C401" s="37">
        <v>38512</v>
      </c>
      <c r="D401" s="115">
        <v>2005</v>
      </c>
      <c r="E401" s="32">
        <v>31.4</v>
      </c>
      <c r="F401" s="32">
        <v>800</v>
      </c>
      <c r="G401" s="32">
        <v>0.46300000000000002</v>
      </c>
      <c r="H401" s="32">
        <v>169</v>
      </c>
      <c r="I401" s="32">
        <v>12.15</v>
      </c>
      <c r="J401" s="32">
        <v>8.8800000000000008</v>
      </c>
      <c r="K401" s="32">
        <v>-5.8</v>
      </c>
      <c r="L401" s="36">
        <v>19.088669950738932</v>
      </c>
      <c r="M401" s="21">
        <v>8.6286618168225387E-2</v>
      </c>
      <c r="N401" s="32"/>
      <c r="O401" s="21"/>
      <c r="P401" s="21">
        <v>2.4984163396455017</v>
      </c>
      <c r="Q401" s="21">
        <v>1.6234876686831081</v>
      </c>
      <c r="R401" s="81">
        <f t="shared" si="28"/>
        <v>4.1219040083286096</v>
      </c>
      <c r="S401" s="76">
        <f t="shared" si="29"/>
        <v>4121.90400832861</v>
      </c>
      <c r="T401" s="21">
        <v>0.82921065520878312</v>
      </c>
      <c r="U401" s="21">
        <v>1.6733334816426828</v>
      </c>
    </row>
    <row r="402" spans="1:21">
      <c r="A402" s="34">
        <v>13</v>
      </c>
      <c r="B402" s="117" t="s">
        <v>16</v>
      </c>
      <c r="C402" s="37">
        <v>38512</v>
      </c>
      <c r="D402" s="115">
        <v>2005</v>
      </c>
      <c r="E402" s="32">
        <v>25.9</v>
      </c>
      <c r="F402" s="32">
        <v>400</v>
      </c>
      <c r="G402" s="32">
        <v>0.25600000000000001</v>
      </c>
      <c r="H402" s="32">
        <v>49.2</v>
      </c>
      <c r="I402" s="32">
        <v>3.97</v>
      </c>
      <c r="J402" s="32">
        <v>7.97</v>
      </c>
      <c r="K402" s="32">
        <v>-45.9</v>
      </c>
      <c r="L402" s="36">
        <v>0.35353535353535664</v>
      </c>
      <c r="M402" s="21">
        <v>0.15042100353697246</v>
      </c>
      <c r="N402" s="32"/>
      <c r="O402" s="21"/>
      <c r="P402" s="21">
        <v>0.23981108648784916</v>
      </c>
      <c r="Q402" s="21">
        <v>3.1658329455560725</v>
      </c>
      <c r="R402" s="81">
        <f t="shared" si="28"/>
        <v>3.4056440320439219</v>
      </c>
      <c r="S402" s="76">
        <f t="shared" si="29"/>
        <v>3405.6440320439219</v>
      </c>
      <c r="T402" s="21">
        <v>1.3537596279416819</v>
      </c>
      <c r="U402" s="21">
        <v>1.3649443375343888</v>
      </c>
    </row>
    <row r="403" spans="1:21">
      <c r="A403" s="34">
        <v>14</v>
      </c>
      <c r="B403" s="117" t="s">
        <v>17</v>
      </c>
      <c r="C403" s="37">
        <v>38512</v>
      </c>
      <c r="D403" s="115">
        <v>2005</v>
      </c>
      <c r="E403" s="32">
        <v>26.24</v>
      </c>
      <c r="F403" s="32">
        <v>586</v>
      </c>
      <c r="G403" s="32">
        <v>0.372</v>
      </c>
      <c r="H403" s="32">
        <v>62.4</v>
      </c>
      <c r="I403" s="32">
        <v>5.03</v>
      </c>
      <c r="J403" s="32">
        <v>6.46</v>
      </c>
      <c r="K403" s="32">
        <v>71.599999999999994</v>
      </c>
      <c r="L403" s="36">
        <v>2.3703703703703765</v>
      </c>
      <c r="M403" s="21">
        <v>0.55911461421230602</v>
      </c>
      <c r="N403" s="32"/>
      <c r="O403" s="21"/>
      <c r="P403" s="21">
        <v>5.382071426690195</v>
      </c>
      <c r="Q403" s="21">
        <v>2.9179560260586319</v>
      </c>
      <c r="R403" s="81">
        <f t="shared" si="28"/>
        <v>8.3000274527488269</v>
      </c>
      <c r="S403" s="76">
        <f t="shared" si="29"/>
        <v>8300.0274527488273</v>
      </c>
      <c r="T403" s="21">
        <v>1.628148208016158</v>
      </c>
      <c r="U403" s="21">
        <v>2.1212692486576721</v>
      </c>
    </row>
    <row r="404" spans="1:21">
      <c r="A404" s="34">
        <v>15</v>
      </c>
      <c r="B404" s="117" t="s">
        <v>18</v>
      </c>
      <c r="C404" s="37">
        <v>38512</v>
      </c>
      <c r="D404" s="115">
        <v>2005</v>
      </c>
      <c r="E404" s="32">
        <v>28.33</v>
      </c>
      <c r="F404" s="32">
        <v>254</v>
      </c>
      <c r="G404" s="32">
        <v>0.155</v>
      </c>
      <c r="H404" s="32">
        <v>32.799999999999997</v>
      </c>
      <c r="I404" s="32">
        <v>2.4500000000000002</v>
      </c>
      <c r="J404" s="32">
        <v>7.09</v>
      </c>
      <c r="K404" s="32">
        <v>29.5</v>
      </c>
      <c r="L404" s="36">
        <v>5.5272727272727034</v>
      </c>
      <c r="M404" s="21">
        <v>0.73555944907655857</v>
      </c>
      <c r="N404" s="32"/>
      <c r="O404" s="21"/>
      <c r="P404" s="21">
        <v>0.14643558843116383</v>
      </c>
      <c r="Q404" s="21">
        <v>2.7802466263378314</v>
      </c>
      <c r="R404" s="81">
        <f t="shared" si="28"/>
        <v>2.926682214768995</v>
      </c>
      <c r="S404" s="76">
        <f t="shared" si="29"/>
        <v>2926.682214768995</v>
      </c>
      <c r="T404" s="21">
        <v>2.1042930969689255</v>
      </c>
      <c r="U404" s="21">
        <v>2.3577278229221563</v>
      </c>
    </row>
    <row r="405" spans="1:21">
      <c r="A405" s="34">
        <v>9</v>
      </c>
      <c r="B405" s="117"/>
      <c r="C405" s="37">
        <v>38512</v>
      </c>
      <c r="D405" s="115">
        <v>2005</v>
      </c>
      <c r="E405" s="32"/>
      <c r="F405" s="32"/>
      <c r="G405" s="32"/>
      <c r="H405" s="32"/>
      <c r="I405" s="32"/>
      <c r="J405" s="32"/>
      <c r="K405" s="32"/>
      <c r="L405" s="36"/>
      <c r="M405" s="21">
        <v>0.14667397632711349</v>
      </c>
      <c r="N405" s="32"/>
      <c r="O405" s="21"/>
      <c r="P405" s="21">
        <v>5.3060090374478522E-2</v>
      </c>
      <c r="Q405" s="21"/>
      <c r="R405" s="81">
        <f t="shared" si="28"/>
        <v>5.3060090374478522E-2</v>
      </c>
      <c r="S405" s="76">
        <f t="shared" si="29"/>
        <v>53.06009037447852</v>
      </c>
      <c r="T405" s="21">
        <v>0.81097850841943597</v>
      </c>
      <c r="U405" s="21"/>
    </row>
    <row r="406" spans="1:21">
      <c r="A406" s="34" t="s">
        <v>59</v>
      </c>
      <c r="B406" s="117"/>
      <c r="C406" s="37">
        <v>38512</v>
      </c>
      <c r="D406" s="115">
        <v>2005</v>
      </c>
      <c r="E406" s="32"/>
      <c r="F406" s="32"/>
      <c r="G406" s="32"/>
      <c r="H406" s="32"/>
      <c r="I406" s="32"/>
      <c r="J406" s="32"/>
      <c r="K406" s="32"/>
      <c r="L406" s="36">
        <v>0.59459459459455166</v>
      </c>
      <c r="M406" s="21">
        <v>2.1182020396925516E-2</v>
      </c>
      <c r="N406" s="32"/>
      <c r="O406" s="21"/>
      <c r="P406" s="21">
        <v>3.6260031679980625E-3</v>
      </c>
      <c r="Q406" s="21">
        <v>0.32901931130758477</v>
      </c>
      <c r="R406" s="81">
        <f t="shared" si="28"/>
        <v>0.33264531447558282</v>
      </c>
      <c r="S406" s="76">
        <f t="shared" si="29"/>
        <v>332.64531447558284</v>
      </c>
      <c r="T406" s="21">
        <v>2.4368323989346144E-3</v>
      </c>
      <c r="U406" s="21">
        <v>7.6171194011045024E-3</v>
      </c>
    </row>
    <row r="407" spans="1:21" s="20" customFormat="1">
      <c r="A407" s="35">
        <v>4</v>
      </c>
      <c r="B407" s="75"/>
      <c r="C407" s="40"/>
      <c r="D407" s="115">
        <v>2005</v>
      </c>
      <c r="E407" s="40"/>
      <c r="F407" s="40"/>
      <c r="G407" s="40"/>
      <c r="H407" s="40"/>
      <c r="I407" s="40"/>
      <c r="J407" s="40"/>
      <c r="K407" s="40"/>
      <c r="L407" s="38"/>
      <c r="M407" s="82"/>
      <c r="N407" s="40"/>
      <c r="O407" s="82"/>
      <c r="P407" s="82"/>
      <c r="Q407" s="82">
        <v>0.79723127035830599</v>
      </c>
      <c r="R407" s="81">
        <f t="shared" ref="R407:R424" si="30">P407+Q407</f>
        <v>0.79723127035830599</v>
      </c>
      <c r="S407" s="81">
        <f t="shared" si="29"/>
        <v>797.23127035830601</v>
      </c>
      <c r="T407" s="82"/>
      <c r="U407" s="82">
        <v>0.61945512122732072</v>
      </c>
    </row>
    <row r="408" spans="1:21">
      <c r="A408" s="35">
        <v>1</v>
      </c>
      <c r="B408" s="75" t="s">
        <v>3</v>
      </c>
      <c r="C408" s="37">
        <v>38547</v>
      </c>
      <c r="D408" s="115">
        <v>2005</v>
      </c>
      <c r="E408" s="32">
        <v>25.81</v>
      </c>
      <c r="F408" s="32">
        <v>415</v>
      </c>
      <c r="G408" s="32">
        <v>0.26600000000000001</v>
      </c>
      <c r="H408" s="32">
        <v>83.4</v>
      </c>
      <c r="I408" s="32">
        <v>6.72</v>
      </c>
      <c r="J408" s="32">
        <v>7.53</v>
      </c>
      <c r="K408" s="32">
        <v>62.6</v>
      </c>
      <c r="L408" s="73"/>
      <c r="M408" s="21">
        <v>-7.5046598674963771E-3</v>
      </c>
      <c r="N408" s="32"/>
      <c r="O408" s="21"/>
      <c r="P408" s="21">
        <v>0.4535564784053156</v>
      </c>
      <c r="Q408" s="21">
        <v>0.52181247091670524</v>
      </c>
      <c r="R408" s="81">
        <f t="shared" si="30"/>
        <v>0.97536894932202078</v>
      </c>
      <c r="S408" s="76">
        <f t="shared" si="29"/>
        <v>975.36894932202074</v>
      </c>
      <c r="T408" s="21">
        <v>0.78636660291820915</v>
      </c>
      <c r="U408" s="21">
        <v>0.78588470646425712</v>
      </c>
    </row>
    <row r="409" spans="1:21">
      <c r="A409" s="34">
        <v>2</v>
      </c>
      <c r="B409" s="117" t="s">
        <v>4</v>
      </c>
      <c r="C409" s="37">
        <v>38547</v>
      </c>
      <c r="D409" s="115">
        <v>2005</v>
      </c>
      <c r="E409" s="32">
        <v>26.57</v>
      </c>
      <c r="F409" s="32">
        <v>431</v>
      </c>
      <c r="G409" s="32">
        <v>0.27100000000000002</v>
      </c>
      <c r="H409" s="32">
        <v>84.7</v>
      </c>
      <c r="I409" s="32">
        <v>6.79</v>
      </c>
      <c r="J409" s="32">
        <v>7.41</v>
      </c>
      <c r="K409" s="32">
        <v>92.3</v>
      </c>
      <c r="L409" s="36"/>
      <c r="M409" s="21">
        <v>-5.1835966530824118E-2</v>
      </c>
      <c r="N409" s="32"/>
      <c r="O409" s="21"/>
      <c r="P409" s="21">
        <v>0.83873618242222903</v>
      </c>
      <c r="Q409" s="21">
        <v>0.71460563052582571</v>
      </c>
      <c r="R409" s="81">
        <f t="shared" si="30"/>
        <v>1.5533418129480547</v>
      </c>
      <c r="S409" s="76">
        <f t="shared" si="29"/>
        <v>1553.3418129480547</v>
      </c>
      <c r="T409" s="21">
        <v>0.4552657625107388</v>
      </c>
      <c r="U409" s="21">
        <v>0.5367850350170642</v>
      </c>
    </row>
    <row r="410" spans="1:21">
      <c r="A410" s="34">
        <v>3</v>
      </c>
      <c r="B410" s="117" t="s">
        <v>10</v>
      </c>
      <c r="C410" s="37">
        <v>38547</v>
      </c>
      <c r="D410" s="115">
        <v>2005</v>
      </c>
      <c r="E410" s="32">
        <v>27.41</v>
      </c>
      <c r="F410" s="32">
        <v>426</v>
      </c>
      <c r="G410" s="32">
        <v>0.26500000000000001</v>
      </c>
      <c r="H410" s="32">
        <v>82.6</v>
      </c>
      <c r="I410" s="32">
        <v>6.53</v>
      </c>
      <c r="J410" s="32">
        <v>7.04</v>
      </c>
      <c r="K410" s="32">
        <v>116.4</v>
      </c>
      <c r="L410" s="36"/>
      <c r="M410" s="21">
        <v>6.4269836635034272E-2</v>
      </c>
      <c r="N410" s="32"/>
      <c r="O410" s="21"/>
      <c r="P410" s="21">
        <v>0.29398202959830866</v>
      </c>
      <c r="Q410" s="21">
        <v>0.60443811074918541</v>
      </c>
      <c r="R410" s="81">
        <f t="shared" si="30"/>
        <v>0.89842014034749407</v>
      </c>
      <c r="S410" s="76">
        <f t="shared" si="29"/>
        <v>898.42014034749411</v>
      </c>
      <c r="T410" s="21">
        <v>0.55863913776376439</v>
      </c>
      <c r="U410" s="21">
        <v>0.69546846457423284</v>
      </c>
    </row>
    <row r="411" spans="1:21">
      <c r="A411" s="34">
        <v>4</v>
      </c>
      <c r="B411" s="117" t="s">
        <v>8</v>
      </c>
      <c r="C411" s="37">
        <v>38547</v>
      </c>
      <c r="D411" s="115">
        <v>2005</v>
      </c>
      <c r="E411" s="32">
        <v>26.76</v>
      </c>
      <c r="F411" s="32">
        <v>335</v>
      </c>
      <c r="G411" s="32">
        <v>0.21099999999999999</v>
      </c>
      <c r="H411" s="32">
        <v>36.5</v>
      </c>
      <c r="I411" s="32">
        <v>2.87</v>
      </c>
      <c r="J411" s="32">
        <v>7.1</v>
      </c>
      <c r="K411" s="32">
        <v>60.2</v>
      </c>
      <c r="L411" s="36"/>
      <c r="M411" s="21">
        <v>0.1441365557824581</v>
      </c>
      <c r="N411" s="32"/>
      <c r="O411" s="21"/>
      <c r="P411" s="21">
        <v>0.11789987919057685</v>
      </c>
      <c r="Q411" s="21">
        <v>0.85231503024662625</v>
      </c>
      <c r="R411" s="81">
        <f t="shared" si="30"/>
        <v>0.97021490943720312</v>
      </c>
      <c r="S411" s="76">
        <f t="shared" si="29"/>
        <v>970.21490943720312</v>
      </c>
      <c r="T411" s="21">
        <v>0.58072499540417222</v>
      </c>
      <c r="U411" s="21">
        <v>0.70879364759900287</v>
      </c>
    </row>
    <row r="412" spans="1:21">
      <c r="A412" s="34">
        <v>5</v>
      </c>
      <c r="B412" s="117" t="s">
        <v>6</v>
      </c>
      <c r="C412" s="37">
        <v>38547</v>
      </c>
      <c r="D412" s="115">
        <v>2005</v>
      </c>
      <c r="E412" s="32">
        <v>26.9</v>
      </c>
      <c r="F412" s="32">
        <v>701</v>
      </c>
      <c r="G412" s="32">
        <v>0.44</v>
      </c>
      <c r="H412" s="32">
        <v>76.099999999999994</v>
      </c>
      <c r="I412" s="32">
        <v>6</v>
      </c>
      <c r="J412" s="32">
        <v>7.26</v>
      </c>
      <c r="K412" s="32">
        <v>82.7</v>
      </c>
      <c r="L412" s="36"/>
      <c r="M412" s="21">
        <v>2.275321610906067E-2</v>
      </c>
      <c r="N412" s="32"/>
      <c r="O412" s="21"/>
      <c r="P412" s="21">
        <v>5.0180835095137413</v>
      </c>
      <c r="Q412" s="21">
        <v>1.2103594695207072</v>
      </c>
      <c r="R412" s="81">
        <f t="shared" si="30"/>
        <v>6.2284429790344484</v>
      </c>
      <c r="S412" s="76">
        <f t="shared" si="29"/>
        <v>6228.4429790344484</v>
      </c>
      <c r="T412" s="21">
        <v>0.98417019628888347</v>
      </c>
      <c r="U412" s="21">
        <v>1.0424919810302842</v>
      </c>
    </row>
    <row r="413" spans="1:21">
      <c r="A413" s="34">
        <v>6</v>
      </c>
      <c r="B413" s="117" t="s">
        <v>21</v>
      </c>
      <c r="C413" s="37">
        <v>38547</v>
      </c>
      <c r="D413" s="115">
        <v>2005</v>
      </c>
      <c r="E413" s="32">
        <v>26.22</v>
      </c>
      <c r="F413" s="32">
        <v>419</v>
      </c>
      <c r="G413" s="32">
        <v>0.26600000000000001</v>
      </c>
      <c r="H413" s="32">
        <v>83.5</v>
      </c>
      <c r="I413" s="32">
        <v>6.75</v>
      </c>
      <c r="J413" s="32">
        <v>7.35</v>
      </c>
      <c r="K413" s="32">
        <v>83.4</v>
      </c>
      <c r="L413" s="36"/>
      <c r="M413" s="21">
        <v>-1.0319346004850516E-2</v>
      </c>
      <c r="N413" s="32"/>
      <c r="O413" s="21"/>
      <c r="P413" s="21">
        <v>6.0580687103594082</v>
      </c>
      <c r="Q413" s="21">
        <v>0.76968939041414597</v>
      </c>
      <c r="R413" s="81">
        <f t="shared" si="30"/>
        <v>6.8277581007735542</v>
      </c>
      <c r="S413" s="76">
        <f t="shared" si="29"/>
        <v>6827.7581007735544</v>
      </c>
      <c r="T413" s="21">
        <v>0.93972644581003328</v>
      </c>
      <c r="U413" s="21">
        <v>0.94854944070565606</v>
      </c>
    </row>
    <row r="414" spans="1:21">
      <c r="A414" s="34">
        <v>7</v>
      </c>
      <c r="B414" s="117" t="s">
        <v>22</v>
      </c>
      <c r="C414" s="37">
        <v>38547</v>
      </c>
      <c r="D414" s="115">
        <v>2005</v>
      </c>
      <c r="E414" s="32">
        <v>26.3</v>
      </c>
      <c r="F414" s="32">
        <v>418</v>
      </c>
      <c r="G414" s="32">
        <v>0.26500000000000001</v>
      </c>
      <c r="H414" s="32">
        <v>61</v>
      </c>
      <c r="I414" s="32">
        <v>4.87</v>
      </c>
      <c r="J414" s="32">
        <v>6.69</v>
      </c>
      <c r="K414" s="32">
        <v>138.4</v>
      </c>
      <c r="L414" s="36"/>
      <c r="M414" s="21">
        <v>5.5132635177665978E-3</v>
      </c>
      <c r="N414" s="32"/>
      <c r="O414" s="21"/>
      <c r="P414" s="21">
        <v>4.7869756871035936</v>
      </c>
      <c r="Q414" s="21">
        <v>0.82477315030246601</v>
      </c>
      <c r="R414" s="81">
        <f t="shared" si="30"/>
        <v>5.6117488374060596</v>
      </c>
      <c r="S414" s="76">
        <f t="shared" si="29"/>
        <v>5611.7488374060595</v>
      </c>
      <c r="T414" s="21">
        <v>0.97723329873900944</v>
      </c>
      <c r="U414" s="21">
        <v>0.9788073563058044</v>
      </c>
    </row>
    <row r="415" spans="1:21">
      <c r="A415" s="34">
        <v>8</v>
      </c>
      <c r="B415" s="117" t="s">
        <v>7</v>
      </c>
      <c r="C415" s="37">
        <v>38547</v>
      </c>
      <c r="D415" s="115">
        <v>2005</v>
      </c>
      <c r="E415" s="32">
        <v>29.24</v>
      </c>
      <c r="F415" s="32">
        <v>223</v>
      </c>
      <c r="G415" s="32">
        <v>0.13800000000000001</v>
      </c>
      <c r="H415" s="32">
        <v>73.2</v>
      </c>
      <c r="I415" s="32">
        <v>5.56</v>
      </c>
      <c r="J415" s="32">
        <v>7.25</v>
      </c>
      <c r="K415" s="32">
        <v>98</v>
      </c>
      <c r="L415" s="36"/>
      <c r="M415" s="21">
        <v>-3.9873550447068862E-2</v>
      </c>
      <c r="N415" s="32"/>
      <c r="O415" s="21"/>
      <c r="P415" s="21">
        <v>2.3459679855028434E-3</v>
      </c>
      <c r="Q415" s="21">
        <v>0.63197999069334565</v>
      </c>
      <c r="R415" s="81">
        <f t="shared" si="30"/>
        <v>0.63432595867884844</v>
      </c>
      <c r="S415" s="76">
        <f t="shared" ref="S415:S438" si="31">R415*1000</f>
        <v>634.32595867884845</v>
      </c>
      <c r="T415" s="21">
        <v>0.51730678986243128</v>
      </c>
      <c r="U415" s="21">
        <v>0.55695156200942941</v>
      </c>
    </row>
    <row r="416" spans="1:21">
      <c r="A416" s="34">
        <v>9</v>
      </c>
      <c r="B416" s="117" t="s">
        <v>9</v>
      </c>
      <c r="C416" s="37">
        <v>38547</v>
      </c>
      <c r="D416" s="115">
        <v>2005</v>
      </c>
      <c r="E416" s="32">
        <v>27.3</v>
      </c>
      <c r="F416" s="32">
        <v>274</v>
      </c>
      <c r="G416" s="32">
        <v>0.17100000000000001</v>
      </c>
      <c r="H416" s="32">
        <v>27</v>
      </c>
      <c r="I416" s="32">
        <v>2.04</v>
      </c>
      <c r="J416" s="32">
        <v>7.27</v>
      </c>
      <c r="K416" s="32">
        <v>4</v>
      </c>
      <c r="L416" s="36"/>
      <c r="M416" s="21">
        <v>9.5583219913099038E-2</v>
      </c>
      <c r="N416" s="32"/>
      <c r="O416" s="21"/>
      <c r="P416" s="21">
        <v>7.3879341588643899E-2</v>
      </c>
      <c r="Q416" s="21">
        <v>0.79723127035830599</v>
      </c>
      <c r="R416" s="81">
        <f t="shared" si="30"/>
        <v>0.87111061194694983</v>
      </c>
      <c r="S416" s="76">
        <f t="shared" si="31"/>
        <v>871.1106119469498</v>
      </c>
      <c r="T416" s="21">
        <v>0.86442370255416978</v>
      </c>
      <c r="U416" s="21">
        <v>1.0920389115699469</v>
      </c>
    </row>
    <row r="417" spans="1:21">
      <c r="A417" s="34">
        <v>10</v>
      </c>
      <c r="B417" s="117" t="s">
        <v>23</v>
      </c>
      <c r="C417" s="37">
        <v>38547</v>
      </c>
      <c r="D417" s="115">
        <v>2005</v>
      </c>
      <c r="E417" s="32">
        <v>28.34</v>
      </c>
      <c r="F417" s="32">
        <v>296</v>
      </c>
      <c r="G417" s="32">
        <v>0.182</v>
      </c>
      <c r="H417" s="32">
        <v>106</v>
      </c>
      <c r="I417" s="32">
        <v>8.01</v>
      </c>
      <c r="J417" s="32">
        <v>6.87</v>
      </c>
      <c r="K417" s="32">
        <v>86.5</v>
      </c>
      <c r="L417" s="36"/>
      <c r="M417" s="21">
        <v>-1.8763404416912932E-2</v>
      </c>
      <c r="N417" s="32"/>
      <c r="O417" s="21"/>
      <c r="P417" s="21">
        <v>7.8485351857444652E-3</v>
      </c>
      <c r="Q417" s="21">
        <v>1.5959457887389481</v>
      </c>
      <c r="R417" s="81">
        <f t="shared" si="30"/>
        <v>1.6037943239246926</v>
      </c>
      <c r="S417" s="76">
        <f t="shared" si="31"/>
        <v>1603.7943239246927</v>
      </c>
      <c r="T417" s="21">
        <v>1.5523667139831043</v>
      </c>
      <c r="U417" s="21">
        <v>1.6606179711475997</v>
      </c>
    </row>
    <row r="418" spans="1:21">
      <c r="A418" s="34">
        <v>11</v>
      </c>
      <c r="B418" s="117" t="s">
        <v>14</v>
      </c>
      <c r="C418" s="37">
        <v>38547</v>
      </c>
      <c r="D418" s="115">
        <v>2005</v>
      </c>
      <c r="E418" s="32">
        <v>27.5</v>
      </c>
      <c r="F418" s="32">
        <v>201</v>
      </c>
      <c r="G418" s="32">
        <v>0.125</v>
      </c>
      <c r="H418" s="32">
        <v>34.5</v>
      </c>
      <c r="I418" s="32">
        <v>2.54</v>
      </c>
      <c r="J418" s="32">
        <v>7.07</v>
      </c>
      <c r="K418" s="32">
        <v>7</v>
      </c>
      <c r="L418" s="36"/>
      <c r="M418" s="21">
        <v>6.1103314730510894E-2</v>
      </c>
      <c r="N418" s="32"/>
      <c r="O418" s="21"/>
      <c r="P418" s="21">
        <v>7.8485351857444652E-3</v>
      </c>
      <c r="Q418" s="21">
        <v>0.90739879013494629</v>
      </c>
      <c r="R418" s="81">
        <f t="shared" si="30"/>
        <v>0.91524732532069075</v>
      </c>
      <c r="S418" s="76">
        <f t="shared" si="31"/>
        <v>915.24732532069072</v>
      </c>
      <c r="T418" s="21">
        <v>0.19707035517645483</v>
      </c>
      <c r="U418" s="21">
        <v>0.24582478860425228</v>
      </c>
    </row>
    <row r="419" spans="1:21">
      <c r="A419" s="34">
        <v>12</v>
      </c>
      <c r="B419" s="117" t="s">
        <v>15</v>
      </c>
      <c r="C419" s="37">
        <v>38548</v>
      </c>
      <c r="D419" s="115">
        <v>2005</v>
      </c>
      <c r="E419" s="32">
        <v>29.8</v>
      </c>
      <c r="F419" s="32">
        <v>506</v>
      </c>
      <c r="G419" s="32">
        <v>0.30099999999999999</v>
      </c>
      <c r="H419" s="32">
        <v>91.9</v>
      </c>
      <c r="I419" s="32">
        <v>6.95</v>
      </c>
      <c r="J419" s="32">
        <v>8.31</v>
      </c>
      <c r="K419" s="32">
        <v>44.1</v>
      </c>
      <c r="L419" s="36"/>
      <c r="M419" s="21">
        <v>-2.9670313199160248E-2</v>
      </c>
      <c r="N419" s="32"/>
      <c r="O419" s="21"/>
      <c r="P419" s="21">
        <v>2.3459679855028434E-3</v>
      </c>
      <c r="Q419" s="21">
        <v>1.6785714285714286</v>
      </c>
      <c r="R419" s="81">
        <f t="shared" si="30"/>
        <v>1.6809173965569315</v>
      </c>
      <c r="S419" s="76">
        <f t="shared" si="31"/>
        <v>1680.9173965569314</v>
      </c>
      <c r="T419" s="21">
        <v>1.0505637868091244</v>
      </c>
      <c r="U419" s="21">
        <v>1.2529486217056445</v>
      </c>
    </row>
    <row r="420" spans="1:21">
      <c r="A420" s="34">
        <v>13</v>
      </c>
      <c r="B420" s="117" t="s">
        <v>16</v>
      </c>
      <c r="C420" s="37">
        <v>38548</v>
      </c>
      <c r="D420" s="115">
        <v>2005</v>
      </c>
      <c r="E420" s="32">
        <v>26.17</v>
      </c>
      <c r="F420" s="32">
        <v>428</v>
      </c>
      <c r="G420" s="32">
        <v>0.27200000000000002</v>
      </c>
      <c r="H420" s="32">
        <v>48</v>
      </c>
      <c r="I420" s="32">
        <v>3.8</v>
      </c>
      <c r="J420" s="32">
        <v>7.45</v>
      </c>
      <c r="K420" s="32">
        <v>-26.5</v>
      </c>
      <c r="L420" s="36"/>
      <c r="M420" s="21">
        <v>1.1142635792474875E-2</v>
      </c>
      <c r="N420" s="32"/>
      <c r="O420" s="21"/>
      <c r="P420" s="21">
        <v>0.2719717607973422</v>
      </c>
      <c r="Q420" s="21">
        <v>0.52181247091670524</v>
      </c>
      <c r="R420" s="81">
        <f t="shared" si="30"/>
        <v>0.79378423171404744</v>
      </c>
      <c r="S420" s="76">
        <f t="shared" si="31"/>
        <v>793.78423171404745</v>
      </c>
      <c r="T420" s="21">
        <v>1.5092321328947937</v>
      </c>
      <c r="U420" s="21">
        <v>1.5706892359536035</v>
      </c>
    </row>
    <row r="421" spans="1:21">
      <c r="A421" s="34">
        <v>14</v>
      </c>
      <c r="B421" s="117" t="s">
        <v>17</v>
      </c>
      <c r="C421" s="37">
        <v>38548</v>
      </c>
      <c r="D421" s="115">
        <v>2005</v>
      </c>
      <c r="E421" s="32">
        <v>27.92</v>
      </c>
      <c r="F421" s="32">
        <v>265</v>
      </c>
      <c r="G421" s="32">
        <v>0.16300000000000001</v>
      </c>
      <c r="H421" s="32">
        <v>58.7</v>
      </c>
      <c r="I421" s="32">
        <v>4.5599999999999996</v>
      </c>
      <c r="J421" s="32">
        <v>7.84</v>
      </c>
      <c r="K421" s="32">
        <v>67.3</v>
      </c>
      <c r="L421" s="36"/>
      <c r="M421" s="21">
        <v>1.2549978861151834E-2</v>
      </c>
      <c r="N421" s="32"/>
      <c r="O421" s="21"/>
      <c r="P421" s="21">
        <v>0.33250000000000002</v>
      </c>
      <c r="Q421" s="21">
        <v>0.82477315030246601</v>
      </c>
      <c r="R421" s="81">
        <f t="shared" si="30"/>
        <v>1.157273150302466</v>
      </c>
      <c r="S421" s="76">
        <f t="shared" si="31"/>
        <v>1157.2731503024661</v>
      </c>
      <c r="T421" s="21">
        <v>0.65762594544848718</v>
      </c>
      <c r="U421" s="21">
        <v>0.70690862170769386</v>
      </c>
    </row>
    <row r="422" spans="1:21">
      <c r="A422" s="34">
        <v>15</v>
      </c>
      <c r="B422" s="117" t="s">
        <v>18</v>
      </c>
      <c r="C422" s="37">
        <v>38548</v>
      </c>
      <c r="D422" s="115">
        <v>2005</v>
      </c>
      <c r="E422" s="32">
        <v>26.48</v>
      </c>
      <c r="F422" s="32">
        <v>223</v>
      </c>
      <c r="G422" s="32">
        <v>0.14099999999999999</v>
      </c>
      <c r="H422" s="32">
        <v>9.1</v>
      </c>
      <c r="I422" s="32">
        <v>0.72</v>
      </c>
      <c r="J422" s="32">
        <v>7.54</v>
      </c>
      <c r="K422" s="32">
        <v>87.1</v>
      </c>
      <c r="L422" s="36"/>
      <c r="M422" s="21">
        <v>0.48717642877249379</v>
      </c>
      <c r="N422" s="32"/>
      <c r="O422" s="21"/>
      <c r="P422" s="21">
        <v>5.1869072787677412E-2</v>
      </c>
      <c r="Q422" s="21">
        <v>2.0090739879013491</v>
      </c>
      <c r="R422" s="81">
        <f t="shared" si="30"/>
        <v>2.0609430606890267</v>
      </c>
      <c r="S422" s="76">
        <f t="shared" si="31"/>
        <v>2060.9430606890269</v>
      </c>
      <c r="T422" s="21">
        <v>1.2042296692987371</v>
      </c>
      <c r="U422" s="21">
        <v>1.4410937059261155</v>
      </c>
    </row>
    <row r="423" spans="1:21">
      <c r="A423" s="34" t="s">
        <v>78</v>
      </c>
      <c r="B423" s="117"/>
      <c r="C423" s="37">
        <v>38547</v>
      </c>
      <c r="D423" s="115">
        <v>2005</v>
      </c>
      <c r="E423" s="32"/>
      <c r="F423" s="32"/>
      <c r="G423" s="32"/>
      <c r="H423" s="32"/>
      <c r="I423" s="32"/>
      <c r="J423" s="32"/>
      <c r="K423" s="32"/>
      <c r="L423" s="36"/>
      <c r="M423" s="21">
        <v>3.5067467959984944E-2</v>
      </c>
      <c r="N423" s="32"/>
      <c r="O423" s="21"/>
      <c r="P423" s="21">
        <v>7.8485351857444652E-3</v>
      </c>
      <c r="Q423" s="21">
        <v>1.0451081898557466</v>
      </c>
      <c r="R423" s="81">
        <f t="shared" si="30"/>
        <v>1.0529567250414911</v>
      </c>
      <c r="S423" s="76">
        <f t="shared" si="31"/>
        <v>1052.9567250414912</v>
      </c>
      <c r="T423" s="21">
        <v>0.18341758867510949</v>
      </c>
      <c r="U423" s="21">
        <v>0.24122597543838659</v>
      </c>
    </row>
    <row r="424" spans="1:21">
      <c r="A424" s="34" t="s">
        <v>59</v>
      </c>
      <c r="B424" s="117"/>
      <c r="C424" s="37">
        <v>38547</v>
      </c>
      <c r="D424" s="115">
        <v>2005</v>
      </c>
      <c r="E424" s="32"/>
      <c r="F424" s="32"/>
      <c r="G424" s="32"/>
      <c r="H424" s="32"/>
      <c r="I424" s="32"/>
      <c r="J424" s="32"/>
      <c r="K424" s="32"/>
      <c r="L424" s="36"/>
      <c r="M424" s="21">
        <v>-6.766857605344101E-2</v>
      </c>
      <c r="N424" s="32"/>
      <c r="O424" s="21"/>
      <c r="P424" s="21">
        <v>2.3459679855028434E-3</v>
      </c>
      <c r="Q424" s="21">
        <v>0.16376803164262421</v>
      </c>
      <c r="R424" s="81">
        <f t="shared" si="30"/>
        <v>0.16611399962812706</v>
      </c>
      <c r="S424" s="76">
        <f t="shared" si="31"/>
        <v>166.11399962812706</v>
      </c>
      <c r="T424" s="21">
        <v>3.1602655776461347E-3</v>
      </c>
      <c r="U424" s="21">
        <v>4.5212608633318982E-3</v>
      </c>
    </row>
    <row r="425" spans="1:21">
      <c r="A425" s="35">
        <v>1</v>
      </c>
      <c r="B425" s="75" t="s">
        <v>3</v>
      </c>
      <c r="C425" s="37">
        <v>38595</v>
      </c>
      <c r="D425" s="115">
        <v>2005</v>
      </c>
      <c r="E425" s="32">
        <v>26.62</v>
      </c>
      <c r="F425" s="32">
        <v>215</v>
      </c>
      <c r="G425" s="32">
        <v>0.13600000000000001</v>
      </c>
      <c r="H425" s="32">
        <v>18.100000000000001</v>
      </c>
      <c r="I425" s="32">
        <v>1.44</v>
      </c>
      <c r="J425" s="32">
        <v>7.95</v>
      </c>
      <c r="K425" s="32">
        <v>-140.5</v>
      </c>
      <c r="L425" s="73">
        <v>1.5588235294117725</v>
      </c>
      <c r="M425" s="21">
        <v>5.8379099963789774E-2</v>
      </c>
      <c r="N425" s="32"/>
      <c r="O425" s="21"/>
      <c r="P425" s="21">
        <v>0.3439361029842013</v>
      </c>
      <c r="Q425" s="21">
        <v>0.10681881126122938</v>
      </c>
      <c r="R425" s="81">
        <f t="shared" ref="R425:R450" si="32">P425+Q425</f>
        <v>0.45075491424543068</v>
      </c>
      <c r="S425" s="76">
        <f t="shared" si="31"/>
        <v>450.75491424543065</v>
      </c>
      <c r="T425" s="21">
        <v>0.35628125899154189</v>
      </c>
      <c r="U425" s="21">
        <v>0.42217025875112124</v>
      </c>
    </row>
    <row r="426" spans="1:21">
      <c r="A426" s="34">
        <v>2</v>
      </c>
      <c r="B426" s="117" t="s">
        <v>4</v>
      </c>
      <c r="C426" s="37">
        <v>38595</v>
      </c>
      <c r="D426" s="115">
        <v>2005</v>
      </c>
      <c r="E426" s="32">
        <v>27.41</v>
      </c>
      <c r="F426" s="32">
        <v>159</v>
      </c>
      <c r="G426" s="32">
        <v>9.9000000000000005E-2</v>
      </c>
      <c r="H426" s="32">
        <v>18</v>
      </c>
      <c r="I426" s="32">
        <v>1.41</v>
      </c>
      <c r="J426" s="32">
        <v>7.67</v>
      </c>
      <c r="K426" s="32">
        <v>-147.1</v>
      </c>
      <c r="L426" s="36">
        <v>1.9143576826196742</v>
      </c>
      <c r="M426" s="21">
        <v>6.9762418066397297E-2</v>
      </c>
      <c r="N426" s="32"/>
      <c r="O426" s="21"/>
      <c r="P426" s="21"/>
      <c r="Q426" s="21">
        <v>1.026068383787299</v>
      </c>
      <c r="R426" s="81">
        <f t="shared" si="32"/>
        <v>1.026068383787299</v>
      </c>
      <c r="S426" s="76">
        <f t="shared" si="31"/>
        <v>1026.0683837872991</v>
      </c>
      <c r="T426" s="21">
        <v>0.14918342377135166</v>
      </c>
      <c r="U426" s="21">
        <v>0.26471770900061975</v>
      </c>
    </row>
    <row r="427" spans="1:21">
      <c r="A427" s="34">
        <v>3</v>
      </c>
      <c r="B427" s="117" t="s">
        <v>10</v>
      </c>
      <c r="C427" s="37">
        <v>38595</v>
      </c>
      <c r="D427" s="115">
        <v>2005</v>
      </c>
      <c r="E427" s="32">
        <v>27.23</v>
      </c>
      <c r="F427" s="32">
        <v>179</v>
      </c>
      <c r="G427" s="32">
        <v>0.109</v>
      </c>
      <c r="H427" s="32">
        <v>19</v>
      </c>
      <c r="I427" s="32">
        <v>1.51</v>
      </c>
      <c r="J427" s="32">
        <v>7.4</v>
      </c>
      <c r="K427" s="32">
        <v>-142</v>
      </c>
      <c r="L427" s="36">
        <v>0.54054054054053557</v>
      </c>
      <c r="M427" s="21">
        <v>5.92427811551864E-2</v>
      </c>
      <c r="N427" s="32"/>
      <c r="O427" s="21"/>
      <c r="P427" s="21"/>
      <c r="Q427" s="21">
        <v>0.85370908893866093</v>
      </c>
      <c r="R427" s="81">
        <f t="shared" si="32"/>
        <v>0.85370908893866093</v>
      </c>
      <c r="S427" s="76">
        <f t="shared" si="31"/>
        <v>853.7090889386609</v>
      </c>
      <c r="T427" s="21">
        <v>0.23473500180674695</v>
      </c>
      <c r="U427" s="21">
        <v>0.3198790563067091</v>
      </c>
    </row>
    <row r="428" spans="1:21">
      <c r="A428" s="34">
        <v>4</v>
      </c>
      <c r="B428" s="117" t="s">
        <v>8</v>
      </c>
      <c r="C428" s="37">
        <v>38595</v>
      </c>
      <c r="D428" s="115">
        <v>2005</v>
      </c>
      <c r="E428" s="32">
        <v>27.44</v>
      </c>
      <c r="F428" s="32">
        <v>180</v>
      </c>
      <c r="G428" s="32">
        <v>0.122</v>
      </c>
      <c r="H428" s="32">
        <v>16.399999999999999</v>
      </c>
      <c r="I428" s="32">
        <v>1.25</v>
      </c>
      <c r="J428" s="32">
        <v>7.31</v>
      </c>
      <c r="K428" s="32">
        <v>-160</v>
      </c>
      <c r="L428" s="36">
        <v>4.936708860759512</v>
      </c>
      <c r="M428" s="21">
        <v>0.14616365625734284</v>
      </c>
      <c r="N428" s="32"/>
      <c r="O428" s="21"/>
      <c r="P428" s="21"/>
      <c r="Q428" s="21">
        <v>0.82498253979722125</v>
      </c>
      <c r="R428" s="81">
        <f t="shared" si="32"/>
        <v>0.82498253979722125</v>
      </c>
      <c r="S428" s="76">
        <f t="shared" si="31"/>
        <v>824.98253979722119</v>
      </c>
      <c r="T428" s="21">
        <v>0.27490794057196655</v>
      </c>
      <c r="U428" s="21">
        <v>0.37433433836728058</v>
      </c>
    </row>
    <row r="429" spans="1:21">
      <c r="A429" s="34">
        <v>5</v>
      </c>
      <c r="B429" s="117" t="s">
        <v>6</v>
      </c>
      <c r="C429" s="37">
        <v>38595</v>
      </c>
      <c r="D429" s="115">
        <v>2005</v>
      </c>
      <c r="E429" s="32">
        <v>27.05</v>
      </c>
      <c r="F429" s="32">
        <v>184</v>
      </c>
      <c r="G429" s="32">
        <v>0.115</v>
      </c>
      <c r="H429" s="32">
        <v>21.4</v>
      </c>
      <c r="I429" s="32">
        <v>1.7</v>
      </c>
      <c r="J429" s="32">
        <v>7.48</v>
      </c>
      <c r="K429" s="32">
        <v>-149.5</v>
      </c>
      <c r="L429" s="36">
        <v>9.6969696969697221</v>
      </c>
      <c r="M429" s="21">
        <v>0.11377561157996938</v>
      </c>
      <c r="N429" s="32"/>
      <c r="O429" s="21"/>
      <c r="P429" s="21"/>
      <c r="Q429" s="21">
        <v>0.99734183464585935</v>
      </c>
      <c r="R429" s="81">
        <f t="shared" si="32"/>
        <v>0.99734183464585935</v>
      </c>
      <c r="S429" s="76">
        <f t="shared" si="31"/>
        <v>997.34183464585931</v>
      </c>
      <c r="T429" s="21">
        <v>0.3058681593645996</v>
      </c>
      <c r="U429" s="21">
        <v>0.4536784203323595</v>
      </c>
    </row>
    <row r="430" spans="1:21">
      <c r="A430" s="34">
        <v>6</v>
      </c>
      <c r="B430" s="117" t="s">
        <v>21</v>
      </c>
      <c r="C430" s="37">
        <v>38595</v>
      </c>
      <c r="D430" s="115">
        <v>2005</v>
      </c>
      <c r="E430" s="32">
        <v>27.1</v>
      </c>
      <c r="F430" s="32">
        <v>198</v>
      </c>
      <c r="G430" s="32">
        <v>0.124</v>
      </c>
      <c r="H430" s="32">
        <v>19.8</v>
      </c>
      <c r="I430" s="32">
        <v>1.56</v>
      </c>
      <c r="J430" s="32">
        <v>7.38</v>
      </c>
      <c r="K430" s="32">
        <v>-141.4</v>
      </c>
      <c r="L430" s="36">
        <v>0</v>
      </c>
      <c r="M430" s="21">
        <v>6.7516846968766059E-2</v>
      </c>
      <c r="N430" s="32"/>
      <c r="O430" s="21"/>
      <c r="P430" s="21"/>
      <c r="Q430" s="21">
        <v>0.85370908893866093</v>
      </c>
      <c r="R430" s="81">
        <f t="shared" si="32"/>
        <v>0.85370908893866093</v>
      </c>
      <c r="S430" s="76">
        <f t="shared" si="31"/>
        <v>853.7090889386609</v>
      </c>
      <c r="T430" s="21">
        <v>0.48452300597054015</v>
      </c>
      <c r="U430" s="21">
        <v>0.60689457860975338</v>
      </c>
    </row>
    <row r="431" spans="1:21">
      <c r="A431" s="34">
        <v>7</v>
      </c>
      <c r="B431" s="117" t="s">
        <v>22</v>
      </c>
      <c r="C431" s="37">
        <v>38595</v>
      </c>
      <c r="D431" s="115">
        <v>2005</v>
      </c>
      <c r="E431" s="32">
        <v>27.05</v>
      </c>
      <c r="F431" s="32">
        <v>159</v>
      </c>
      <c r="G431" s="32">
        <v>9.9000000000000005E-2</v>
      </c>
      <c r="H431" s="32">
        <v>20</v>
      </c>
      <c r="I431" s="32">
        <v>1.59</v>
      </c>
      <c r="J431" s="32">
        <v>7.31</v>
      </c>
      <c r="K431" s="32">
        <v>-151.69999999999999</v>
      </c>
      <c r="L431" s="36">
        <v>1.2098765432098528</v>
      </c>
      <c r="M431" s="21">
        <v>7.7829200394041786E-2</v>
      </c>
      <c r="N431" s="32"/>
      <c r="O431" s="21"/>
      <c r="P431" s="21"/>
      <c r="Q431" s="21">
        <v>0.7388028923729022</v>
      </c>
      <c r="R431" s="81">
        <f t="shared" si="32"/>
        <v>0.7388028923729022</v>
      </c>
      <c r="S431" s="76">
        <f t="shared" si="31"/>
        <v>738.80289237290219</v>
      </c>
      <c r="T431" s="21">
        <v>0.45676497794904786</v>
      </c>
      <c r="U431" s="21">
        <v>0.49789575633292071</v>
      </c>
    </row>
    <row r="432" spans="1:21">
      <c r="A432" s="34">
        <v>8</v>
      </c>
      <c r="B432" s="117" t="s">
        <v>7</v>
      </c>
      <c r="C432" s="37">
        <v>38595</v>
      </c>
      <c r="D432" s="115">
        <v>2005</v>
      </c>
      <c r="E432" s="32">
        <v>29.74</v>
      </c>
      <c r="F432" s="32">
        <v>282</v>
      </c>
      <c r="G432" s="32">
        <v>0.16800000000000001</v>
      </c>
      <c r="H432" s="32">
        <v>20.7</v>
      </c>
      <c r="I432" s="32">
        <v>1.57</v>
      </c>
      <c r="J432" s="32">
        <v>7.3</v>
      </c>
      <c r="K432" s="32">
        <v>-151.9</v>
      </c>
      <c r="L432" s="36">
        <v>2.9782082324455423</v>
      </c>
      <c r="M432" s="21">
        <v>8.5135943273257242E-2</v>
      </c>
      <c r="N432" s="32"/>
      <c r="O432" s="21"/>
      <c r="P432" s="21"/>
      <c r="Q432" s="21">
        <v>0.88243563808010061</v>
      </c>
      <c r="R432" s="81">
        <f t="shared" si="32"/>
        <v>0.88243563808010061</v>
      </c>
      <c r="S432" s="76">
        <f t="shared" si="31"/>
        <v>882.4356380801006</v>
      </c>
      <c r="T432" s="21">
        <v>0.47827274056162922</v>
      </c>
      <c r="U432" s="21">
        <v>0.53584676327951031</v>
      </c>
    </row>
    <row r="433" spans="1:21">
      <c r="A433" s="34">
        <v>9</v>
      </c>
      <c r="B433" s="117" t="s">
        <v>9</v>
      </c>
      <c r="C433" s="37">
        <v>38595</v>
      </c>
      <c r="D433" s="115">
        <v>2005</v>
      </c>
      <c r="E433" s="32">
        <v>27.02</v>
      </c>
      <c r="F433" s="32">
        <v>210</v>
      </c>
      <c r="G433" s="32">
        <v>0.13100000000000001</v>
      </c>
      <c r="H433" s="32">
        <v>14.9</v>
      </c>
      <c r="I433" s="32">
        <v>1.17</v>
      </c>
      <c r="J433" s="32">
        <v>6.87</v>
      </c>
      <c r="K433" s="32">
        <v>-168.3</v>
      </c>
      <c r="L433" s="36">
        <v>5.8638743455497178</v>
      </c>
      <c r="M433" s="21">
        <v>0.12755996339465953</v>
      </c>
      <c r="N433" s="32"/>
      <c r="O433" s="21"/>
      <c r="P433" s="21"/>
      <c r="Q433" s="21">
        <v>1.3133338752016956</v>
      </c>
      <c r="R433" s="81">
        <f t="shared" si="32"/>
        <v>1.3133338752016956</v>
      </c>
      <c r="S433" s="76">
        <f t="shared" si="31"/>
        <v>1313.3338752016957</v>
      </c>
      <c r="T433" s="21">
        <v>0.4886327695270844</v>
      </c>
      <c r="U433" s="21">
        <v>0.6297534409333968</v>
      </c>
    </row>
    <row r="434" spans="1:21">
      <c r="A434" s="34">
        <v>10</v>
      </c>
      <c r="B434" s="117" t="s">
        <v>23</v>
      </c>
      <c r="C434" s="37">
        <v>38595</v>
      </c>
      <c r="D434" s="115">
        <v>2005</v>
      </c>
      <c r="E434" s="32">
        <v>27.32</v>
      </c>
      <c r="F434" s="32">
        <v>211</v>
      </c>
      <c r="G434" s="32">
        <v>0.13200000000000001</v>
      </c>
      <c r="H434" s="32">
        <v>21</v>
      </c>
      <c r="I434" s="32">
        <v>1.66</v>
      </c>
      <c r="J434" s="32">
        <v>7.02</v>
      </c>
      <c r="K434" s="32">
        <v>-141.6</v>
      </c>
      <c r="L434" s="36">
        <v>0.51771117166211367</v>
      </c>
      <c r="M434" s="21">
        <v>0.10873171342221308</v>
      </c>
      <c r="N434" s="32"/>
      <c r="O434" s="21"/>
      <c r="P434" s="21"/>
      <c r="Q434" s="21">
        <v>1.6005993666160923</v>
      </c>
      <c r="R434" s="81">
        <f t="shared" si="32"/>
        <v>1.6005993666160923</v>
      </c>
      <c r="S434" s="76">
        <f t="shared" si="31"/>
        <v>1600.5993666160923</v>
      </c>
      <c r="T434" s="21">
        <v>1.1200123199160072</v>
      </c>
      <c r="U434" s="21">
        <v>1.176071424652906</v>
      </c>
    </row>
    <row r="435" spans="1:21">
      <c r="A435" s="34">
        <v>11</v>
      </c>
      <c r="B435" s="117" t="s">
        <v>14</v>
      </c>
      <c r="C435" s="37">
        <v>38595</v>
      </c>
      <c r="D435" s="115">
        <v>2005</v>
      </c>
      <c r="E435" s="32">
        <v>27.85</v>
      </c>
      <c r="F435" s="32">
        <v>158</v>
      </c>
      <c r="G435" s="32">
        <v>9.8000000000000004E-2</v>
      </c>
      <c r="H435" s="32">
        <v>16.7</v>
      </c>
      <c r="I435" s="32">
        <v>1.28</v>
      </c>
      <c r="J435" s="32">
        <v>7.16</v>
      </c>
      <c r="K435" s="32">
        <v>-214.4</v>
      </c>
      <c r="L435" s="36">
        <v>1.4000000000000123</v>
      </c>
      <c r="M435" s="21">
        <v>9.2269949914193378E-2</v>
      </c>
      <c r="N435" s="32"/>
      <c r="O435" s="21"/>
      <c r="P435" s="21"/>
      <c r="Q435" s="21">
        <v>0.62389669580714346</v>
      </c>
      <c r="R435" s="81">
        <f t="shared" si="32"/>
        <v>0.62389669580714346</v>
      </c>
      <c r="S435" s="76">
        <f t="shared" si="31"/>
        <v>623.89669580714349</v>
      </c>
      <c r="T435" s="21">
        <v>0.10515758167187181</v>
      </c>
      <c r="U435" s="21">
        <v>0.16816328667604091</v>
      </c>
    </row>
    <row r="436" spans="1:21">
      <c r="A436" s="34">
        <v>12</v>
      </c>
      <c r="B436" s="117" t="s">
        <v>15</v>
      </c>
      <c r="C436" s="37">
        <v>38595</v>
      </c>
      <c r="D436" s="115">
        <v>2005</v>
      </c>
      <c r="E436" s="32">
        <v>30.15</v>
      </c>
      <c r="F436" s="32">
        <v>729</v>
      </c>
      <c r="G436" s="32">
        <v>0.432</v>
      </c>
      <c r="H436" s="32">
        <v>21.8</v>
      </c>
      <c r="I436" s="32">
        <v>1.55</v>
      </c>
      <c r="J436" s="32">
        <v>7.67</v>
      </c>
      <c r="K436" s="32">
        <v>-152.69999999999999</v>
      </c>
      <c r="L436" s="36">
        <v>5.7300275482093621</v>
      </c>
      <c r="M436" s="21">
        <v>0.84039059790195092</v>
      </c>
      <c r="N436" s="32"/>
      <c r="O436" s="21"/>
      <c r="P436" s="21"/>
      <c r="Q436" s="21">
        <v>2.6347551357079206</v>
      </c>
      <c r="R436" s="81">
        <f t="shared" si="32"/>
        <v>2.6347551357079206</v>
      </c>
      <c r="S436" s="76">
        <f t="shared" si="31"/>
        <v>2634.7551357079205</v>
      </c>
      <c r="T436" s="21">
        <v>1.2580147553417982</v>
      </c>
      <c r="U436" s="21">
        <v>1.3394372708346203</v>
      </c>
    </row>
    <row r="437" spans="1:21">
      <c r="A437" s="34">
        <v>13</v>
      </c>
      <c r="B437" s="117" t="s">
        <v>16</v>
      </c>
      <c r="C437" s="37">
        <v>38595</v>
      </c>
      <c r="D437" s="115">
        <v>2005</v>
      </c>
      <c r="E437" s="32">
        <v>26.43</v>
      </c>
      <c r="F437" s="32">
        <v>356</v>
      </c>
      <c r="G437" s="32">
        <v>0.22500000000000001</v>
      </c>
      <c r="H437" s="32">
        <v>18.7</v>
      </c>
      <c r="I437" s="32">
        <v>1.5</v>
      </c>
      <c r="J437" s="32">
        <v>7.34</v>
      </c>
      <c r="K437" s="32">
        <v>-208.3</v>
      </c>
      <c r="L437" s="36">
        <v>2.9473684210526212</v>
      </c>
      <c r="M437" s="21">
        <v>0.17119313718401707</v>
      </c>
      <c r="N437" s="32"/>
      <c r="O437" s="21"/>
      <c r="P437" s="21"/>
      <c r="Q437" s="21">
        <v>0.85370908893866093</v>
      </c>
      <c r="R437" s="81">
        <f t="shared" si="32"/>
        <v>0.85370908893866093</v>
      </c>
      <c r="S437" s="76">
        <f t="shared" si="31"/>
        <v>853.7090889386609</v>
      </c>
      <c r="T437" s="21">
        <v>1.1428900037141034</v>
      </c>
      <c r="U437" s="21">
        <v>1.2328214187614108</v>
      </c>
    </row>
    <row r="438" spans="1:21">
      <c r="A438" s="34">
        <v>14</v>
      </c>
      <c r="B438" s="117" t="s">
        <v>17</v>
      </c>
      <c r="C438" s="37">
        <v>38595</v>
      </c>
      <c r="D438" s="115">
        <v>2005</v>
      </c>
      <c r="E438" s="32">
        <v>28.34</v>
      </c>
      <c r="F438" s="32">
        <v>469</v>
      </c>
      <c r="G438" s="32">
        <v>0.28699999999999998</v>
      </c>
      <c r="H438" s="32">
        <v>15.6</v>
      </c>
      <c r="I438" s="32">
        <v>1.2</v>
      </c>
      <c r="J438" s="32">
        <v>7.12</v>
      </c>
      <c r="K438" s="32">
        <v>-167.6</v>
      </c>
      <c r="L438" s="36">
        <v>8.804878048780493</v>
      </c>
      <c r="M438" s="21">
        <v>0.3185371484362815</v>
      </c>
      <c r="N438" s="32"/>
      <c r="O438" s="21"/>
      <c r="P438" s="21"/>
      <c r="Q438" s="21">
        <v>2.2325834477277651</v>
      </c>
      <c r="R438" s="81">
        <f t="shared" si="32"/>
        <v>2.2325834477277651</v>
      </c>
      <c r="S438" s="76">
        <f t="shared" si="31"/>
        <v>2232.5834477277649</v>
      </c>
      <c r="T438" s="21">
        <v>1.5187792530045281</v>
      </c>
      <c r="U438" s="21">
        <v>1.6605204412339054</v>
      </c>
    </row>
    <row r="439" spans="1:21">
      <c r="A439" s="34">
        <v>15</v>
      </c>
      <c r="B439" s="117" t="s">
        <v>18</v>
      </c>
      <c r="C439" s="37">
        <v>38595</v>
      </c>
      <c r="D439" s="115">
        <v>2005</v>
      </c>
      <c r="E439" s="32">
        <v>28.06</v>
      </c>
      <c r="F439" s="32">
        <v>172</v>
      </c>
      <c r="G439" s="32">
        <v>0.106</v>
      </c>
      <c r="H439" s="32">
        <v>16.399999999999999</v>
      </c>
      <c r="I439" s="32">
        <v>1.26</v>
      </c>
      <c r="J439" s="32">
        <v>6.77</v>
      </c>
      <c r="K439" s="32">
        <v>-151.1</v>
      </c>
      <c r="L439" s="36">
        <v>81.607142857142833</v>
      </c>
      <c r="M439" s="21">
        <v>0.22779880246815198</v>
      </c>
      <c r="N439" s="32"/>
      <c r="O439" s="21"/>
      <c r="P439" s="21"/>
      <c r="Q439" s="21">
        <v>3.5540047082339896</v>
      </c>
      <c r="R439" s="81">
        <f t="shared" si="32"/>
        <v>3.5540047082339896</v>
      </c>
      <c r="S439" s="76">
        <f t="shared" ref="S439:S495" si="33">R439*1000</f>
        <v>3554.0047082339897</v>
      </c>
      <c r="T439" s="21">
        <v>1.3158425533853388</v>
      </c>
      <c r="U439" s="21">
        <v>1.7920250932116226</v>
      </c>
    </row>
    <row r="440" spans="1:21">
      <c r="A440" s="34" t="s">
        <v>79</v>
      </c>
      <c r="B440" s="117"/>
      <c r="C440" s="37">
        <v>38595</v>
      </c>
      <c r="D440" s="115">
        <v>2005</v>
      </c>
      <c r="E440" s="32"/>
      <c r="F440" s="32"/>
      <c r="G440" s="32"/>
      <c r="H440" s="32"/>
      <c r="I440" s="32"/>
      <c r="J440" s="32"/>
      <c r="K440" s="32"/>
      <c r="L440" s="36">
        <v>0.32000000000002399</v>
      </c>
      <c r="M440" s="21">
        <v>7.6792782964365841E-2</v>
      </c>
      <c r="N440" s="32"/>
      <c r="O440" s="21"/>
      <c r="P440" s="21"/>
      <c r="Q440" s="21">
        <v>1.7442321123232907</v>
      </c>
      <c r="R440" s="81">
        <f t="shared" si="32"/>
        <v>1.7442321123232907</v>
      </c>
      <c r="S440" s="76">
        <f t="shared" si="33"/>
        <v>1744.2321123232907</v>
      </c>
      <c r="T440" s="21">
        <v>1.1627538609040671</v>
      </c>
      <c r="U440" s="21">
        <v>1.2767739802949027</v>
      </c>
    </row>
    <row r="441" spans="1:21" s="20" customFormat="1">
      <c r="A441" s="35" t="s">
        <v>59</v>
      </c>
      <c r="B441" s="75"/>
      <c r="C441" s="39">
        <v>38595</v>
      </c>
      <c r="D441" s="115">
        <v>2005</v>
      </c>
      <c r="E441" s="40"/>
      <c r="F441" s="40"/>
      <c r="G441" s="40"/>
      <c r="H441" s="40"/>
      <c r="I441" s="40"/>
      <c r="J441" s="40"/>
      <c r="K441" s="40"/>
      <c r="L441" s="36">
        <v>-0.62068965517239649</v>
      </c>
      <c r="M441" s="82">
        <v>3.2105918121504401E-2</v>
      </c>
      <c r="N441" s="40"/>
      <c r="O441" s="82"/>
      <c r="P441" s="82"/>
      <c r="Q441" s="82">
        <v>0.2504515569684278</v>
      </c>
      <c r="R441" s="81">
        <f t="shared" si="32"/>
        <v>0.2504515569684278</v>
      </c>
      <c r="S441" s="81">
        <f t="shared" si="33"/>
        <v>250.45155696842781</v>
      </c>
      <c r="T441" s="82">
        <v>1.7285321655092223E-3</v>
      </c>
      <c r="U441" s="82">
        <v>4.6278773668505802E-2</v>
      </c>
    </row>
    <row r="442" spans="1:21">
      <c r="A442" s="34">
        <v>1</v>
      </c>
      <c r="B442" s="75" t="s">
        <v>3</v>
      </c>
      <c r="C442" s="37">
        <v>38653</v>
      </c>
      <c r="D442" s="115">
        <v>2005</v>
      </c>
      <c r="E442" s="32">
        <v>17.48</v>
      </c>
      <c r="F442" s="32">
        <v>336</v>
      </c>
      <c r="G442" s="32">
        <v>0.254</v>
      </c>
      <c r="H442" s="32">
        <v>98.1</v>
      </c>
      <c r="I442" s="32">
        <v>9.2200000000000006</v>
      </c>
      <c r="J442" s="32">
        <v>6.3</v>
      </c>
      <c r="K442" s="32">
        <v>179.3</v>
      </c>
      <c r="L442" s="73"/>
      <c r="M442" s="21">
        <v>5.4761712575417607E-2</v>
      </c>
      <c r="N442" s="32"/>
      <c r="O442" s="21"/>
      <c r="P442" s="21">
        <v>8.8580393876383501E-2</v>
      </c>
      <c r="Q442" s="21">
        <v>1.5431462683332129</v>
      </c>
      <c r="R442" s="81">
        <f t="shared" si="32"/>
        <v>1.6317266622095965</v>
      </c>
      <c r="S442" s="76">
        <f t="shared" si="33"/>
        <v>1631.7266622095965</v>
      </c>
      <c r="T442" s="21">
        <v>0.19406481478895909</v>
      </c>
      <c r="U442" s="21">
        <v>0.547221195060835</v>
      </c>
    </row>
    <row r="443" spans="1:21">
      <c r="A443" s="34">
        <v>2</v>
      </c>
      <c r="B443" s="117" t="s">
        <v>4</v>
      </c>
      <c r="C443" s="37">
        <v>38653</v>
      </c>
      <c r="D443" s="115">
        <v>2005</v>
      </c>
      <c r="E443" s="32">
        <v>18.02</v>
      </c>
      <c r="F443" s="32">
        <v>334</v>
      </c>
      <c r="G443" s="32">
        <v>0.25</v>
      </c>
      <c r="H443" s="32">
        <v>90.4</v>
      </c>
      <c r="I443" s="32">
        <v>8.5299999999999994</v>
      </c>
      <c r="J443" s="32">
        <v>4.6900000000000004</v>
      </c>
      <c r="K443" s="32">
        <v>270</v>
      </c>
      <c r="L443" s="36"/>
      <c r="M443" s="21">
        <v>5.9015905505228811E-2</v>
      </c>
      <c r="N443" s="32"/>
      <c r="O443" s="21"/>
      <c r="P443" s="21">
        <v>0.53849108828133829</v>
      </c>
      <c r="Q443" s="21">
        <v>2.146403800303446</v>
      </c>
      <c r="R443" s="81">
        <f t="shared" si="32"/>
        <v>2.6848948885847843</v>
      </c>
      <c r="S443" s="76">
        <f t="shared" si="33"/>
        <v>2684.8948885847844</v>
      </c>
      <c r="T443" s="21">
        <v>0.22777817006632461</v>
      </c>
      <c r="U443" s="21">
        <v>0.55458131742130345</v>
      </c>
    </row>
    <row r="444" spans="1:21">
      <c r="A444" s="34">
        <v>3</v>
      </c>
      <c r="B444" s="117" t="s">
        <v>10</v>
      </c>
      <c r="C444" s="37">
        <v>38653</v>
      </c>
      <c r="D444" s="115">
        <v>2005</v>
      </c>
      <c r="E444" s="32">
        <v>18.97</v>
      </c>
      <c r="F444" s="32">
        <v>385</v>
      </c>
      <c r="G444" s="32">
        <v>0.28299999999999997</v>
      </c>
      <c r="H444" s="32">
        <v>86.8</v>
      </c>
      <c r="I444" s="32">
        <v>8.02</v>
      </c>
      <c r="J444" s="32">
        <v>5.82</v>
      </c>
      <c r="K444" s="32">
        <v>231</v>
      </c>
      <c r="L444" s="36"/>
      <c r="M444" s="21">
        <v>0.12578035191145198</v>
      </c>
      <c r="N444" s="32"/>
      <c r="O444" s="21"/>
      <c r="P444" s="21">
        <v>0.11473799238829949</v>
      </c>
      <c r="Q444" s="21">
        <v>1.3133338752016956</v>
      </c>
      <c r="R444" s="81">
        <f t="shared" si="32"/>
        <v>1.428071867589995</v>
      </c>
      <c r="S444" s="76">
        <f t="shared" si="33"/>
        <v>1428.071867589995</v>
      </c>
      <c r="T444" s="21">
        <v>0.20136149288506228</v>
      </c>
      <c r="U444" s="21">
        <v>0.54609552928805749</v>
      </c>
    </row>
    <row r="445" spans="1:21">
      <c r="A445" s="34">
        <v>4</v>
      </c>
      <c r="B445" s="117" t="s">
        <v>8</v>
      </c>
      <c r="C445" s="37">
        <v>38653</v>
      </c>
      <c r="D445" s="115">
        <v>2005</v>
      </c>
      <c r="E445" s="32">
        <v>18.059999999999999</v>
      </c>
      <c r="F445" s="32">
        <v>311</v>
      </c>
      <c r="G445" s="32">
        <v>0.23300000000000001</v>
      </c>
      <c r="H445" s="32">
        <v>31.2</v>
      </c>
      <c r="I445" s="32">
        <v>2.87</v>
      </c>
      <c r="J445" s="32">
        <v>6.48</v>
      </c>
      <c r="K445" s="32">
        <v>109.1</v>
      </c>
      <c r="L445" s="36"/>
      <c r="M445" s="21">
        <v>9.7171728914465766E-2</v>
      </c>
      <c r="N445" s="32"/>
      <c r="O445" s="21"/>
      <c r="P445" s="21">
        <v>4.1496716554934754E-2</v>
      </c>
      <c r="Q445" s="21">
        <v>1.1697011294944972</v>
      </c>
      <c r="R445" s="81">
        <f t="shared" si="32"/>
        <v>1.2111978460494319</v>
      </c>
      <c r="S445" s="76">
        <f t="shared" si="33"/>
        <v>1211.197846049432</v>
      </c>
      <c r="T445" s="21">
        <v>0.23142650911437618</v>
      </c>
      <c r="U445" s="21">
        <v>0.51414393927614166</v>
      </c>
    </row>
    <row r="446" spans="1:21">
      <c r="A446" s="34">
        <v>5</v>
      </c>
      <c r="B446" s="117" t="s">
        <v>6</v>
      </c>
      <c r="C446" s="37">
        <v>38653</v>
      </c>
      <c r="D446" s="115">
        <v>2005</v>
      </c>
      <c r="E446" s="32">
        <v>19.09</v>
      </c>
      <c r="F446" s="32">
        <v>595</v>
      </c>
      <c r="G446" s="32">
        <v>0.436</v>
      </c>
      <c r="H446" s="32">
        <v>80.099999999999994</v>
      </c>
      <c r="I446" s="32">
        <v>7.36</v>
      </c>
      <c r="J446" s="32">
        <v>6.09</v>
      </c>
      <c r="K446" s="32">
        <v>145</v>
      </c>
      <c r="L446" s="36"/>
      <c r="M446" s="21">
        <v>3.3226922008233739E-2</v>
      </c>
      <c r="N446" s="32"/>
      <c r="O446" s="21"/>
      <c r="P446" s="21">
        <v>2.4887816140778778</v>
      </c>
      <c r="Q446" s="21">
        <v>1.6580524648989716</v>
      </c>
      <c r="R446" s="81">
        <f t="shared" si="32"/>
        <v>4.1468340789768492</v>
      </c>
      <c r="S446" s="76">
        <f t="shared" si="33"/>
        <v>4146.834078976849</v>
      </c>
      <c r="T446" s="21">
        <v>0.23352092597529472</v>
      </c>
      <c r="U446" s="21">
        <v>0.79703240694261579</v>
      </c>
    </row>
    <row r="447" spans="1:21">
      <c r="A447" s="34">
        <v>6</v>
      </c>
      <c r="B447" s="117" t="s">
        <v>21</v>
      </c>
      <c r="C447" s="37">
        <v>38653</v>
      </c>
      <c r="D447" s="115">
        <v>2005</v>
      </c>
      <c r="E447" s="32">
        <v>19.920000000000002</v>
      </c>
      <c r="F447" s="32">
        <v>364</v>
      </c>
      <c r="G447" s="32">
        <v>0.26200000000000001</v>
      </c>
      <c r="H447" s="32">
        <v>85</v>
      </c>
      <c r="I447" s="32">
        <v>7.68</v>
      </c>
      <c r="J447" s="32">
        <v>6.12</v>
      </c>
      <c r="K447" s="32">
        <v>160.4</v>
      </c>
      <c r="L447" s="36"/>
      <c r="M447" s="21">
        <v>5.0524008765489389E-2</v>
      </c>
      <c r="N447" s="32"/>
      <c r="O447" s="21"/>
      <c r="P447" s="21">
        <v>1.2858875235938738</v>
      </c>
      <c r="Q447" s="21">
        <v>1.2558807769188163</v>
      </c>
      <c r="R447" s="81">
        <f t="shared" si="32"/>
        <v>2.5417683005126901</v>
      </c>
      <c r="S447" s="76">
        <f t="shared" si="33"/>
        <v>2541.7683005126901</v>
      </c>
      <c r="T447" s="21">
        <v>0.18670057485863278</v>
      </c>
      <c r="U447" s="21">
        <v>0.77148845286804901</v>
      </c>
    </row>
    <row r="448" spans="1:21">
      <c r="A448" s="34">
        <v>7</v>
      </c>
      <c r="B448" s="117" t="s">
        <v>22</v>
      </c>
      <c r="C448" s="37">
        <v>38653</v>
      </c>
      <c r="D448" s="115">
        <v>2005</v>
      </c>
      <c r="E448" s="32">
        <v>18.41</v>
      </c>
      <c r="F448" s="32">
        <v>352</v>
      </c>
      <c r="G448" s="32">
        <v>0.26200000000000001</v>
      </c>
      <c r="H448" s="32">
        <v>81.3</v>
      </c>
      <c r="I448" s="32">
        <v>7.61</v>
      </c>
      <c r="J448" s="32">
        <v>6.5</v>
      </c>
      <c r="K448" s="32">
        <v>145.4</v>
      </c>
      <c r="L448" s="36"/>
      <c r="M448" s="21">
        <v>6.3138185475976105E-2</v>
      </c>
      <c r="N448" s="32"/>
      <c r="O448" s="21"/>
      <c r="P448" s="21">
        <v>1.1446364916295273</v>
      </c>
      <c r="Q448" s="21">
        <v>1.6867790140404113</v>
      </c>
      <c r="R448" s="81">
        <f t="shared" si="32"/>
        <v>2.8314155056699386</v>
      </c>
      <c r="S448" s="76">
        <f t="shared" si="33"/>
        <v>2831.4155056699387</v>
      </c>
      <c r="T448" s="21">
        <v>0.27594975786745013</v>
      </c>
      <c r="U448" s="21">
        <v>1.2357822893013621</v>
      </c>
    </row>
    <row r="449" spans="1:21">
      <c r="A449" s="34">
        <v>8</v>
      </c>
      <c r="B449" s="117" t="s">
        <v>7</v>
      </c>
      <c r="C449" s="37">
        <v>38653</v>
      </c>
      <c r="D449" s="115">
        <v>2005</v>
      </c>
      <c r="E449" s="32">
        <v>20.34</v>
      </c>
      <c r="F449" s="32">
        <v>242</v>
      </c>
      <c r="G449" s="32">
        <v>0.17299999999999999</v>
      </c>
      <c r="H449" s="32">
        <v>86.4</v>
      </c>
      <c r="I449" s="32">
        <v>7.76</v>
      </c>
      <c r="J449" s="32">
        <v>5.83</v>
      </c>
      <c r="K449" s="32">
        <v>162.1</v>
      </c>
      <c r="L449" s="36"/>
      <c r="M449" s="21">
        <v>7.2569962049045908E-2</v>
      </c>
      <c r="N449" s="32"/>
      <c r="O449" s="21"/>
      <c r="P449" s="21">
        <v>4.8760786382523735E-3</v>
      </c>
      <c r="Q449" s="21">
        <v>0.5664435975242641</v>
      </c>
      <c r="R449" s="81">
        <f t="shared" si="32"/>
        <v>0.57131967616251644</v>
      </c>
      <c r="S449" s="76">
        <f t="shared" si="33"/>
        <v>571.31967616251643</v>
      </c>
      <c r="T449" s="21">
        <v>0.29189435074411996</v>
      </c>
      <c r="U449" s="21">
        <v>0.62939479647359409</v>
      </c>
    </row>
    <row r="450" spans="1:21">
      <c r="A450" s="34">
        <v>9</v>
      </c>
      <c r="B450" s="117" t="s">
        <v>9</v>
      </c>
      <c r="C450" s="37">
        <v>38653</v>
      </c>
      <c r="D450" s="115">
        <v>2005</v>
      </c>
      <c r="E450" s="32">
        <v>16.7</v>
      </c>
      <c r="F450" s="32">
        <v>228</v>
      </c>
      <c r="G450" s="32">
        <v>0.17599999999999999</v>
      </c>
      <c r="H450" s="32">
        <v>50.9</v>
      </c>
      <c r="I450" s="32">
        <v>4.6500000000000004</v>
      </c>
      <c r="J450" s="32">
        <v>6.45</v>
      </c>
      <c r="K450" s="32">
        <v>-10.1</v>
      </c>
      <c r="L450" s="36"/>
      <c r="M450" s="21">
        <v>8.8894190733205203E-2</v>
      </c>
      <c r="N450" s="32"/>
      <c r="O450" s="21"/>
      <c r="P450" s="21">
        <v>-5.586960766514007E-3</v>
      </c>
      <c r="Q450" s="21">
        <v>1.5718728174746526</v>
      </c>
      <c r="R450" s="81">
        <f t="shared" si="32"/>
        <v>1.5662858567081386</v>
      </c>
      <c r="S450" s="76">
        <f t="shared" si="33"/>
        <v>1566.2858567081387</v>
      </c>
      <c r="T450" s="21">
        <v>0.17480969203535357</v>
      </c>
      <c r="U450" s="21">
        <v>0.83487209484290648</v>
      </c>
    </row>
    <row r="451" spans="1:21">
      <c r="A451" s="34">
        <v>10</v>
      </c>
      <c r="B451" s="117" t="s">
        <v>23</v>
      </c>
      <c r="C451" s="37">
        <v>38653</v>
      </c>
      <c r="D451" s="115">
        <v>2005</v>
      </c>
      <c r="E451" s="32">
        <v>16.940000000000001</v>
      </c>
      <c r="F451" s="32">
        <v>291</v>
      </c>
      <c r="G451" s="32">
        <v>0.224</v>
      </c>
      <c r="H451" s="32">
        <v>87.6</v>
      </c>
      <c r="I451" s="32">
        <v>8.33</v>
      </c>
      <c r="J451" s="32">
        <v>6.52</v>
      </c>
      <c r="K451" s="32">
        <v>97.1</v>
      </c>
      <c r="L451" s="36"/>
      <c r="M451" s="21">
        <v>0.21854814037314907</v>
      </c>
      <c r="N451" s="32"/>
      <c r="O451" s="21"/>
      <c r="P451" s="21">
        <v>1.5339118043018768E-2</v>
      </c>
      <c r="Q451" s="21">
        <v>2.146403800303446</v>
      </c>
      <c r="R451" s="81">
        <f t="shared" ref="R451:R518" si="34">P451+Q451</f>
        <v>2.1617429183464649</v>
      </c>
      <c r="S451" s="76">
        <f t="shared" si="33"/>
        <v>2161.7429183464651</v>
      </c>
      <c r="T451" s="21">
        <v>0.27473364485143292</v>
      </c>
      <c r="U451" s="21">
        <v>0.43448143843342479</v>
      </c>
    </row>
    <row r="452" spans="1:21">
      <c r="A452" s="34">
        <v>11</v>
      </c>
      <c r="B452" s="117" t="s">
        <v>14</v>
      </c>
      <c r="C452" s="37">
        <v>38653</v>
      </c>
      <c r="D452" s="115">
        <v>2005</v>
      </c>
      <c r="E452" s="32">
        <v>16.93</v>
      </c>
      <c r="F452" s="32">
        <v>197</v>
      </c>
      <c r="G452" s="32">
        <v>0.151</v>
      </c>
      <c r="H452" s="32">
        <v>43.3</v>
      </c>
      <c r="I452" s="32">
        <v>4.01</v>
      </c>
      <c r="J452" s="32">
        <v>6.48</v>
      </c>
      <c r="K452" s="32">
        <v>23.8</v>
      </c>
      <c r="L452" s="36"/>
      <c r="M452" s="21">
        <v>0.22553952720353648</v>
      </c>
      <c r="N452" s="32"/>
      <c r="O452" s="21"/>
      <c r="P452" s="21">
        <v>-5.586960766514007E-3</v>
      </c>
      <c r="Q452" s="21">
        <v>1.7442321123232907</v>
      </c>
      <c r="R452" s="81">
        <f t="shared" si="34"/>
        <v>1.7386451515567767</v>
      </c>
      <c r="S452" s="76">
        <f t="shared" si="33"/>
        <v>1738.6451515567767</v>
      </c>
      <c r="T452" s="21">
        <v>0.1581894808164519</v>
      </c>
      <c r="U452" s="21">
        <v>0.19003878639104449</v>
      </c>
    </row>
    <row r="453" spans="1:21">
      <c r="A453" s="34">
        <v>12</v>
      </c>
      <c r="B453" s="117" t="s">
        <v>15</v>
      </c>
      <c r="C453" s="37">
        <v>38653</v>
      </c>
      <c r="D453" s="115">
        <v>2005</v>
      </c>
      <c r="E453" s="32">
        <v>21.43</v>
      </c>
      <c r="F453" s="32">
        <v>570</v>
      </c>
      <c r="G453" s="32">
        <v>0.39700000000000002</v>
      </c>
      <c r="H453" s="32">
        <v>138.4</v>
      </c>
      <c r="I453" s="32">
        <v>12.13</v>
      </c>
      <c r="J453" s="32">
        <v>6.78</v>
      </c>
      <c r="K453" s="32">
        <v>97.4</v>
      </c>
      <c r="L453" s="36"/>
      <c r="M453" s="21">
        <v>8.7080387546076388E-2</v>
      </c>
      <c r="N453" s="32"/>
      <c r="O453" s="21"/>
      <c r="P453" s="21">
        <v>0.10950647268591629</v>
      </c>
      <c r="Q453" s="21">
        <v>1.3420604243431353</v>
      </c>
      <c r="R453" s="81">
        <f t="shared" si="34"/>
        <v>1.4515668970290516</v>
      </c>
      <c r="S453" s="76">
        <f t="shared" si="33"/>
        <v>1451.5668970290517</v>
      </c>
      <c r="T453" s="21">
        <v>0.3964125082873754</v>
      </c>
      <c r="U453" s="21">
        <v>0.56583797514907863</v>
      </c>
    </row>
    <row r="454" spans="1:21">
      <c r="A454" s="34">
        <v>13</v>
      </c>
      <c r="B454" s="117" t="s">
        <v>16</v>
      </c>
      <c r="C454" s="37">
        <v>38653</v>
      </c>
      <c r="D454" s="115">
        <v>2005</v>
      </c>
      <c r="E454" s="32">
        <v>19</v>
      </c>
      <c r="F454" s="32">
        <v>343</v>
      </c>
      <c r="G454" s="32">
        <v>0.252</v>
      </c>
      <c r="H454" s="32">
        <v>101.1</v>
      </c>
      <c r="I454" s="32">
        <v>8.8000000000000007</v>
      </c>
      <c r="J454" s="32">
        <v>6.78</v>
      </c>
      <c r="K454" s="32">
        <v>12.7</v>
      </c>
      <c r="L454" s="36"/>
      <c r="M454" s="21">
        <v>0.10657052724776958</v>
      </c>
      <c r="N454" s="32"/>
      <c r="O454" s="21"/>
      <c r="P454" s="21">
        <v>0.17228470911451463</v>
      </c>
      <c r="Q454" s="21">
        <v>1.1697011294944972</v>
      </c>
      <c r="R454" s="81">
        <f t="shared" si="34"/>
        <v>1.3419858386090118</v>
      </c>
      <c r="S454" s="76">
        <f t="shared" si="33"/>
        <v>1341.9858386090118</v>
      </c>
      <c r="T454" s="21">
        <v>0.67855072800336425</v>
      </c>
      <c r="U454" s="21">
        <v>1.164345807567404</v>
      </c>
    </row>
    <row r="455" spans="1:21">
      <c r="A455" s="34">
        <v>14</v>
      </c>
      <c r="B455" s="117" t="s">
        <v>17</v>
      </c>
      <c r="C455" s="37">
        <v>38653</v>
      </c>
      <c r="D455" s="115">
        <v>2005</v>
      </c>
      <c r="E455" s="32">
        <v>16.79</v>
      </c>
      <c r="F455" s="32">
        <v>357</v>
      </c>
      <c r="G455" s="32">
        <v>0.27600000000000002</v>
      </c>
      <c r="H455" s="32">
        <v>91.1</v>
      </c>
      <c r="I455" s="32">
        <v>8.7899999999999991</v>
      </c>
      <c r="J455" s="32">
        <v>7.22</v>
      </c>
      <c r="K455" s="32">
        <v>86.8</v>
      </c>
      <c r="L455" s="36"/>
      <c r="M455" s="21">
        <v>8.1787380063636866E-2</v>
      </c>
      <c r="N455" s="32"/>
      <c r="O455" s="21"/>
      <c r="P455" s="21">
        <v>1.270192964486724</v>
      </c>
      <c r="Q455" s="21">
        <v>2.5198489391421619</v>
      </c>
      <c r="R455" s="81">
        <f t="shared" si="34"/>
        <v>3.7900419036288859</v>
      </c>
      <c r="S455" s="76">
        <f t="shared" si="33"/>
        <v>3790.0419036288858</v>
      </c>
      <c r="T455" s="21">
        <v>0.72212811107731356</v>
      </c>
      <c r="U455" s="21">
        <v>1.4512174002760141</v>
      </c>
    </row>
    <row r="456" spans="1:21">
      <c r="A456" s="34">
        <v>15</v>
      </c>
      <c r="B456" s="117" t="s">
        <v>18</v>
      </c>
      <c r="C456" s="37">
        <v>38653</v>
      </c>
      <c r="D456" s="115">
        <v>2005</v>
      </c>
      <c r="E456" s="32">
        <v>18.37</v>
      </c>
      <c r="F456" s="32">
        <v>217</v>
      </c>
      <c r="G456" s="32">
        <v>0.161</v>
      </c>
      <c r="H456" s="32">
        <v>98.3</v>
      </c>
      <c r="I456" s="32">
        <v>9.1300000000000008</v>
      </c>
      <c r="J456" s="32">
        <v>6.62</v>
      </c>
      <c r="K456" s="32">
        <v>49.6</v>
      </c>
      <c r="L456" s="36"/>
      <c r="M456" s="21">
        <v>0.18561936796681969</v>
      </c>
      <c r="N456" s="32"/>
      <c r="O456" s="21"/>
      <c r="P456" s="21">
        <v>1.5339118043018768E-2</v>
      </c>
      <c r="Q456" s="21">
        <v>2.8645675288394381</v>
      </c>
      <c r="R456" s="81">
        <f t="shared" si="34"/>
        <v>2.879906646882457</v>
      </c>
      <c r="S456" s="76">
        <f t="shared" si="33"/>
        <v>2879.9066468824572</v>
      </c>
      <c r="T456" s="21">
        <v>0.59477405356662427</v>
      </c>
      <c r="U456" s="21">
        <v>1.7973163305676874</v>
      </c>
    </row>
    <row r="457" spans="1:21">
      <c r="A457" s="34">
        <v>15</v>
      </c>
      <c r="B457" s="117"/>
      <c r="C457" s="37">
        <v>38653</v>
      </c>
      <c r="D457" s="115">
        <v>2005</v>
      </c>
      <c r="E457" s="32"/>
      <c r="F457" s="32"/>
      <c r="G457" s="32"/>
      <c r="H457" s="32"/>
      <c r="I457" s="32"/>
      <c r="J457" s="32"/>
      <c r="K457" s="32"/>
      <c r="L457" s="36"/>
      <c r="M457" s="21">
        <v>0.17450570116568498</v>
      </c>
      <c r="N457" s="32"/>
      <c r="O457" s="21"/>
      <c r="P457" s="21">
        <v>3.3783979605527967E-2</v>
      </c>
      <c r="Q457" s="21"/>
      <c r="R457" s="81">
        <f t="shared" si="34"/>
        <v>3.3783979605527967E-2</v>
      </c>
      <c r="S457" s="76">
        <f t="shared" si="33"/>
        <v>33.783979605527968</v>
      </c>
      <c r="T457" s="21">
        <v>0.47816232769742006</v>
      </c>
      <c r="U457" s="21">
        <v>1.2917192192409221</v>
      </c>
    </row>
    <row r="458" spans="1:21" s="20" customFormat="1">
      <c r="A458" s="35" t="s">
        <v>59</v>
      </c>
      <c r="B458" s="75"/>
      <c r="C458" s="39">
        <v>38653</v>
      </c>
      <c r="D458" s="115">
        <v>2005</v>
      </c>
      <c r="E458" s="40"/>
      <c r="F458" s="40"/>
      <c r="G458" s="40"/>
      <c r="H458" s="40"/>
      <c r="I458" s="40"/>
      <c r="J458" s="40"/>
      <c r="K458" s="40"/>
      <c r="L458" s="38"/>
      <c r="M458" s="82">
        <v>3.4051378002383198E-2</v>
      </c>
      <c r="N458" s="40"/>
      <c r="O458" s="82"/>
      <c r="P458" s="82">
        <v>1.1605527975311947E-2</v>
      </c>
      <c r="Q458" s="82">
        <v>0.36535775353418642</v>
      </c>
      <c r="R458" s="81">
        <f t="shared" si="34"/>
        <v>0.37696328150949837</v>
      </c>
      <c r="S458" s="81">
        <f t="shared" si="33"/>
        <v>376.96328150949836</v>
      </c>
      <c r="T458" s="82">
        <v>3.7118673888518028E-2</v>
      </c>
      <c r="U458" s="82">
        <v>6.1106760570603713E-2</v>
      </c>
    </row>
    <row r="459" spans="1:21">
      <c r="A459" s="35">
        <v>1</v>
      </c>
      <c r="B459" s="75" t="s">
        <v>3</v>
      </c>
      <c r="C459" s="37">
        <v>38679</v>
      </c>
      <c r="D459" s="115">
        <v>2005</v>
      </c>
      <c r="E459" s="32">
        <v>14.02</v>
      </c>
      <c r="F459" s="32">
        <v>333</v>
      </c>
      <c r="G459" s="101">
        <v>0.27400000000000002</v>
      </c>
      <c r="H459" s="101">
        <v>96.7</v>
      </c>
      <c r="I459" s="101">
        <v>9.9499999999999993</v>
      </c>
      <c r="J459" s="101">
        <v>6.57</v>
      </c>
      <c r="K459" s="101">
        <v>-29.3</v>
      </c>
      <c r="L459" s="73">
        <v>12.922252010723911</v>
      </c>
      <c r="M459" s="21">
        <v>6.6172183534446108E-2</v>
      </c>
      <c r="N459" s="32"/>
      <c r="O459" s="21"/>
      <c r="P459" s="21">
        <v>5.0417818328189992E-2</v>
      </c>
      <c r="Q459" s="21">
        <v>0.50899049924138484</v>
      </c>
      <c r="R459" s="81">
        <f t="shared" si="34"/>
        <v>0.55940831756957488</v>
      </c>
      <c r="S459" s="76">
        <f t="shared" si="33"/>
        <v>559.40831756957482</v>
      </c>
      <c r="T459" s="21">
        <v>0.5014711605044162</v>
      </c>
      <c r="U459" s="21">
        <v>0.24069374616603295</v>
      </c>
    </row>
    <row r="460" spans="1:21">
      <c r="A460" s="34">
        <v>2</v>
      </c>
      <c r="B460" s="117" t="s">
        <v>4</v>
      </c>
      <c r="C460" s="37">
        <v>38679</v>
      </c>
      <c r="D460" s="115">
        <v>2005</v>
      </c>
      <c r="E460" s="32">
        <v>13.94</v>
      </c>
      <c r="F460" s="32">
        <v>278</v>
      </c>
      <c r="G460" s="101">
        <v>0.22900000000000001</v>
      </c>
      <c r="H460" s="101">
        <v>102.5</v>
      </c>
      <c r="I460" s="101">
        <v>10.52</v>
      </c>
      <c r="J460" s="101">
        <v>6.4</v>
      </c>
      <c r="K460" s="101">
        <v>-14.2</v>
      </c>
      <c r="L460" s="36">
        <v>0.44736842105264074</v>
      </c>
      <c r="M460" s="21">
        <v>0.15887401551661123</v>
      </c>
      <c r="N460" s="32"/>
      <c r="O460" s="21"/>
      <c r="P460" s="21">
        <v>0.17239930229437811</v>
      </c>
      <c r="Q460" s="21">
        <v>3.324192315102473</v>
      </c>
      <c r="R460" s="81">
        <f t="shared" si="34"/>
        <v>3.496591617396851</v>
      </c>
      <c r="S460" s="76">
        <f t="shared" si="33"/>
        <v>3496.5916173968508</v>
      </c>
      <c r="T460" s="21">
        <v>0.2624373910228146</v>
      </c>
      <c r="U460" s="21">
        <v>0.43352895201030539</v>
      </c>
    </row>
    <row r="461" spans="1:21">
      <c r="A461" s="34">
        <v>3</v>
      </c>
      <c r="B461" s="117" t="s">
        <v>10</v>
      </c>
      <c r="C461" s="37">
        <v>38679</v>
      </c>
      <c r="D461" s="115">
        <v>2005</v>
      </c>
      <c r="E461" s="32">
        <v>14.71</v>
      </c>
      <c r="F461" s="32">
        <v>359</v>
      </c>
      <c r="G461" s="101">
        <v>0.29099999999999998</v>
      </c>
      <c r="H461" s="101">
        <v>86.5</v>
      </c>
      <c r="I461" s="101">
        <v>8.76</v>
      </c>
      <c r="J461" s="101">
        <v>6.82</v>
      </c>
      <c r="K461" s="101">
        <v>-1.9</v>
      </c>
      <c r="L461" s="36">
        <v>4.9579831932772942</v>
      </c>
      <c r="M461" s="21">
        <v>0.10521841941736448</v>
      </c>
      <c r="N461" s="32"/>
      <c r="O461" s="21"/>
      <c r="P461" s="21">
        <v>0.18903314101704013</v>
      </c>
      <c r="Q461" s="21">
        <v>2.7496613322736794</v>
      </c>
      <c r="R461" s="81">
        <f t="shared" si="34"/>
        <v>2.9386944732907194</v>
      </c>
      <c r="S461" s="76">
        <f t="shared" si="33"/>
        <v>2938.6944732907195</v>
      </c>
      <c r="T461" s="21">
        <v>0.51579426935972983</v>
      </c>
      <c r="U461" s="21">
        <v>0.38391306833326533</v>
      </c>
    </row>
    <row r="462" spans="1:21">
      <c r="A462" s="34">
        <v>4</v>
      </c>
      <c r="B462" s="117" t="s">
        <v>8</v>
      </c>
      <c r="C462" s="37">
        <v>38679</v>
      </c>
      <c r="D462" s="115">
        <v>2005</v>
      </c>
      <c r="E462" s="32">
        <v>16.37</v>
      </c>
      <c r="F462" s="32">
        <v>328</v>
      </c>
      <c r="G462" s="101">
        <v>0.255</v>
      </c>
      <c r="H462" s="101">
        <v>25.2</v>
      </c>
      <c r="I462" s="101">
        <v>2.23</v>
      </c>
      <c r="J462" s="101">
        <v>6.81</v>
      </c>
      <c r="K462" s="101">
        <v>-169.2</v>
      </c>
      <c r="L462" s="36">
        <v>0.33846153846153532</v>
      </c>
      <c r="M462" s="21">
        <v>0.2529279553291815</v>
      </c>
      <c r="N462" s="32"/>
      <c r="O462" s="21"/>
      <c r="P462" s="21">
        <v>1.7150140882865955E-2</v>
      </c>
      <c r="Q462" s="21">
        <v>1.6005993666160923</v>
      </c>
      <c r="R462" s="81">
        <f t="shared" si="34"/>
        <v>1.6177495074989583</v>
      </c>
      <c r="S462" s="76">
        <f t="shared" si="33"/>
        <v>1617.7495074989583</v>
      </c>
      <c r="T462" s="21">
        <v>1.0133871784134314</v>
      </c>
      <c r="U462" s="21">
        <v>0.82145069524440517</v>
      </c>
    </row>
    <row r="463" spans="1:21">
      <c r="A463" s="34">
        <v>5</v>
      </c>
      <c r="B463" s="117" t="s">
        <v>6</v>
      </c>
      <c r="C463" s="37">
        <v>38679</v>
      </c>
      <c r="D463" s="115">
        <v>2005</v>
      </c>
      <c r="E463" s="32">
        <v>15.98</v>
      </c>
      <c r="F463" s="32">
        <v>609</v>
      </c>
      <c r="G463" s="101">
        <v>0.47799999999999998</v>
      </c>
      <c r="H463" s="101">
        <v>68.099999999999994</v>
      </c>
      <c r="I463" s="101">
        <v>6.65</v>
      </c>
      <c r="J463" s="101">
        <v>6.77</v>
      </c>
      <c r="K463" s="101">
        <v>-36.700000000000003</v>
      </c>
      <c r="L463" s="36">
        <v>0.78282828282829475</v>
      </c>
      <c r="M463" s="21">
        <v>7.7978393370666366E-2</v>
      </c>
      <c r="N463" s="32"/>
      <c r="O463" s="21"/>
      <c r="P463" s="21">
        <v>2.6888903797128676</v>
      </c>
      <c r="Q463" s="21">
        <v>1.7442321123232907</v>
      </c>
      <c r="R463" s="81">
        <f t="shared" si="34"/>
        <v>4.4331224920361585</v>
      </c>
      <c r="S463" s="76">
        <f t="shared" si="33"/>
        <v>4433.1224920361583</v>
      </c>
      <c r="T463" s="21">
        <v>0.51863186639710335</v>
      </c>
      <c r="U463" s="21">
        <v>0.72559592520865768</v>
      </c>
    </row>
    <row r="464" spans="1:21">
      <c r="A464" s="34">
        <v>6</v>
      </c>
      <c r="B464" s="117" t="s">
        <v>21</v>
      </c>
      <c r="C464" s="37">
        <v>38679</v>
      </c>
      <c r="D464" s="115">
        <v>2005</v>
      </c>
      <c r="E464" s="32">
        <v>15.08</v>
      </c>
      <c r="F464" s="32">
        <v>363</v>
      </c>
      <c r="G464" s="101">
        <v>0.29099999999999998</v>
      </c>
      <c r="H464" s="101">
        <v>78.099999999999994</v>
      </c>
      <c r="I464" s="101">
        <v>7.78</v>
      </c>
      <c r="J464" s="101">
        <v>7.02</v>
      </c>
      <c r="K464" s="101">
        <v>-24.1</v>
      </c>
      <c r="L464" s="36">
        <v>11.714285714285714</v>
      </c>
      <c r="M464" s="21">
        <v>9.9760520736095065E-2</v>
      </c>
      <c r="N464" s="32"/>
      <c r="O464" s="21"/>
      <c r="P464" s="21">
        <v>16.843523950087217</v>
      </c>
      <c r="Q464" s="21">
        <v>1.80168521060617</v>
      </c>
      <c r="R464" s="81">
        <f t="shared" si="34"/>
        <v>18.645209160693387</v>
      </c>
      <c r="S464" s="76">
        <f t="shared" si="33"/>
        <v>18645.209160693386</v>
      </c>
      <c r="T464" s="21">
        <v>0.86171086058239821</v>
      </c>
      <c r="U464" s="21">
        <v>0.67918385950029225</v>
      </c>
    </row>
    <row r="465" spans="1:21">
      <c r="A465" s="34">
        <v>7</v>
      </c>
      <c r="B465" s="117" t="s">
        <v>22</v>
      </c>
      <c r="C465" s="37">
        <v>38679</v>
      </c>
      <c r="D465" s="115">
        <v>2005</v>
      </c>
      <c r="E465" s="32">
        <v>13.98</v>
      </c>
      <c r="F465" s="32">
        <v>351</v>
      </c>
      <c r="G465" s="101">
        <v>0.28899999999999998</v>
      </c>
      <c r="H465" s="101">
        <v>77.099999999999994</v>
      </c>
      <c r="I465" s="101">
        <v>7.86</v>
      </c>
      <c r="J465" s="101">
        <v>6.93</v>
      </c>
      <c r="K465" s="101">
        <v>-13.7</v>
      </c>
      <c r="L465" s="36">
        <v>0.16438356164377188</v>
      </c>
      <c r="M465" s="21">
        <v>0.15867614607801536</v>
      </c>
      <c r="N465" s="32"/>
      <c r="O465" s="21"/>
      <c r="P465" s="21">
        <v>10.478308332215217</v>
      </c>
      <c r="Q465" s="21">
        <v>0.95222670550042587</v>
      </c>
      <c r="R465" s="81">
        <f t="shared" si="34"/>
        <v>11.430535037715643</v>
      </c>
      <c r="S465" s="76">
        <f t="shared" si="33"/>
        <v>11430.535037715643</v>
      </c>
      <c r="T465" s="21">
        <v>0.66145758394490028</v>
      </c>
      <c r="U465" s="21">
        <v>0.86344668753648968</v>
      </c>
    </row>
    <row r="466" spans="1:21">
      <c r="A466" s="34">
        <v>8</v>
      </c>
      <c r="B466" s="117" t="s">
        <v>7</v>
      </c>
      <c r="C466" s="37">
        <v>38679</v>
      </c>
      <c r="D466" s="115">
        <v>2005</v>
      </c>
      <c r="E466" s="32">
        <v>16.59</v>
      </c>
      <c r="F466" s="32">
        <v>293</v>
      </c>
      <c r="G466" s="101">
        <v>0.22700000000000001</v>
      </c>
      <c r="H466" s="101">
        <v>70.8</v>
      </c>
      <c r="I466" s="101">
        <v>6.88</v>
      </c>
      <c r="J466" s="101">
        <v>7.24</v>
      </c>
      <c r="K466" s="101">
        <v>-9.6</v>
      </c>
      <c r="L466" s="36">
        <v>2.605263157894786</v>
      </c>
      <c r="M466" s="21">
        <v>7.7714567452538519E-2</v>
      </c>
      <c r="N466" s="32"/>
      <c r="O466" s="21"/>
      <c r="P466" s="21">
        <v>1.1605527975311947E-2</v>
      </c>
      <c r="Q466" s="21">
        <v>1.0364987451937466</v>
      </c>
      <c r="R466" s="81">
        <f t="shared" si="34"/>
        <v>1.0481042731690586</v>
      </c>
      <c r="S466" s="76">
        <f t="shared" si="33"/>
        <v>1048.1042731690586</v>
      </c>
      <c r="T466" s="21">
        <v>0.28473279631646314</v>
      </c>
      <c r="U466" s="21">
        <v>0.20891533550377522</v>
      </c>
    </row>
    <row r="467" spans="1:21">
      <c r="A467" s="34">
        <v>9</v>
      </c>
      <c r="B467" s="117" t="s">
        <v>9</v>
      </c>
      <c r="C467" s="37">
        <v>38679</v>
      </c>
      <c r="D467" s="115">
        <v>2005</v>
      </c>
      <c r="E467" s="32">
        <v>13.61</v>
      </c>
      <c r="F467" s="32">
        <v>294</v>
      </c>
      <c r="G467" s="101">
        <v>0.245</v>
      </c>
      <c r="H467" s="101">
        <v>50.4</v>
      </c>
      <c r="I467" s="101">
        <v>5</v>
      </c>
      <c r="J467" s="101">
        <v>6.67</v>
      </c>
      <c r="K467" s="101">
        <v>-138.69999999999999</v>
      </c>
      <c r="L467" s="36">
        <v>39.077809798270941</v>
      </c>
      <c r="M467" s="21">
        <v>0.13425575953130842</v>
      </c>
      <c r="N467" s="32"/>
      <c r="O467" s="21"/>
      <c r="P467" s="21">
        <v>1.7150140882865955E-2</v>
      </c>
      <c r="Q467" s="21">
        <v>1.3454962240692561</v>
      </c>
      <c r="R467" s="81">
        <f t="shared" si="34"/>
        <v>1.3626463649521221</v>
      </c>
      <c r="S467" s="76">
        <f t="shared" si="33"/>
        <v>1362.6463649521222</v>
      </c>
      <c r="T467" s="21">
        <v>0.37222537163547786</v>
      </c>
      <c r="U467" s="21">
        <v>1.1504048699199285</v>
      </c>
    </row>
    <row r="468" spans="1:21">
      <c r="A468" s="34">
        <v>10</v>
      </c>
      <c r="B468" s="117" t="s">
        <v>23</v>
      </c>
      <c r="C468" s="37">
        <v>38679</v>
      </c>
      <c r="D468" s="115">
        <v>2005</v>
      </c>
      <c r="E468" s="32">
        <v>11.08</v>
      </c>
      <c r="F468" s="32">
        <v>434</v>
      </c>
      <c r="G468" s="101">
        <v>0.38500000000000001</v>
      </c>
      <c r="H468" s="101">
        <v>58.2</v>
      </c>
      <c r="I468" s="101">
        <v>6.37</v>
      </c>
      <c r="J468" s="101">
        <v>7.56</v>
      </c>
      <c r="K468" s="101">
        <v>28.5</v>
      </c>
      <c r="L468" s="36">
        <v>12.106666666666674</v>
      </c>
      <c r="M468" s="21">
        <v>0.1621388612534431</v>
      </c>
      <c r="N468" s="32"/>
      <c r="O468" s="21"/>
      <c r="P468" s="21">
        <v>2.8239366697973958E-2</v>
      </c>
      <c r="Q468" s="21">
        <v>1.2612241843759353</v>
      </c>
      <c r="R468" s="81">
        <f t="shared" si="34"/>
        <v>1.2894635510739092</v>
      </c>
      <c r="S468" s="76">
        <f t="shared" si="33"/>
        <v>1289.4635510739092</v>
      </c>
      <c r="T468" s="21">
        <v>0.43276077509944488</v>
      </c>
      <c r="U468" s="21">
        <v>0.50176161577558898</v>
      </c>
    </row>
    <row r="469" spans="1:21">
      <c r="A469" s="34">
        <v>11</v>
      </c>
      <c r="B469" s="117" t="s">
        <v>14</v>
      </c>
      <c r="C469" s="37">
        <v>38679</v>
      </c>
      <c r="D469" s="115">
        <v>2005</v>
      </c>
      <c r="E469" s="32"/>
      <c r="F469" s="32"/>
      <c r="G469" s="101"/>
      <c r="H469" s="101"/>
      <c r="I469" s="101"/>
      <c r="J469" s="101"/>
      <c r="K469" s="101"/>
      <c r="L469" s="36"/>
      <c r="M469" s="21"/>
      <c r="N469" s="32"/>
      <c r="O469" s="21"/>
      <c r="P469" s="21"/>
      <c r="Q469" s="21"/>
      <c r="R469" s="81"/>
      <c r="S469" s="76">
        <f t="shared" si="33"/>
        <v>0</v>
      </c>
      <c r="T469" s="21"/>
      <c r="U469" s="21"/>
    </row>
    <row r="470" spans="1:21">
      <c r="A470" s="34">
        <v>12</v>
      </c>
      <c r="B470" s="117" t="s">
        <v>15</v>
      </c>
      <c r="C470" s="37">
        <v>38679</v>
      </c>
      <c r="D470" s="115">
        <v>2005</v>
      </c>
      <c r="E470" s="32">
        <v>19.43</v>
      </c>
      <c r="F470" s="32">
        <v>747</v>
      </c>
      <c r="G470" s="101">
        <v>0.54300000000000004</v>
      </c>
      <c r="H470" s="101">
        <v>54.3</v>
      </c>
      <c r="I470" s="101">
        <v>4.9800000000000004</v>
      </c>
      <c r="J470" s="101">
        <v>8.81</v>
      </c>
      <c r="K470" s="101">
        <v>-14.9</v>
      </c>
      <c r="L470" s="36">
        <v>14.514285714285718</v>
      </c>
      <c r="M470" s="21">
        <v>0.11944852987638413</v>
      </c>
      <c r="N470" s="32"/>
      <c r="O470" s="21"/>
      <c r="P470" s="21">
        <v>1.5484959076881792</v>
      </c>
      <c r="Q470" s="21">
        <v>1.5702216632514447</v>
      </c>
      <c r="R470" s="81">
        <f t="shared" si="34"/>
        <v>3.1187175709396238</v>
      </c>
      <c r="S470" s="76">
        <f t="shared" si="33"/>
        <v>3118.7175709396238</v>
      </c>
      <c r="T470" s="21">
        <v>0.83826690410695548</v>
      </c>
      <c r="U470" s="21">
        <v>1.1757756446448373</v>
      </c>
    </row>
    <row r="471" spans="1:21">
      <c r="A471" s="34">
        <v>13</v>
      </c>
      <c r="B471" s="117" t="s">
        <v>16</v>
      </c>
      <c r="C471" s="37">
        <v>38679</v>
      </c>
      <c r="D471" s="115">
        <v>2005</v>
      </c>
      <c r="E471" s="32">
        <v>14.94</v>
      </c>
      <c r="F471" s="32">
        <v>287</v>
      </c>
      <c r="G471" s="101">
        <v>0.23100000000000001</v>
      </c>
      <c r="H471" s="101">
        <v>56.8</v>
      </c>
      <c r="I471" s="101">
        <v>5.45</v>
      </c>
      <c r="J471" s="101">
        <v>7.41</v>
      </c>
      <c r="K471" s="101">
        <v>-51.2</v>
      </c>
      <c r="L471" s="36">
        <v>14.463768115942015</v>
      </c>
      <c r="M471" s="21">
        <v>0.12365325544654637</v>
      </c>
      <c r="N471" s="32"/>
      <c r="O471" s="21"/>
      <c r="P471" s="21">
        <v>8.3685495773514029E-2</v>
      </c>
      <c r="Q471" s="21">
        <v>1.0645894250915202</v>
      </c>
      <c r="R471" s="81">
        <f t="shared" si="34"/>
        <v>1.1482749208650342</v>
      </c>
      <c r="S471" s="76">
        <f t="shared" si="33"/>
        <v>1148.2749208650343</v>
      </c>
      <c r="T471" s="21">
        <v>0.45269151619528214</v>
      </c>
      <c r="U471" s="21">
        <v>0.83703683671363227</v>
      </c>
    </row>
    <row r="472" spans="1:21">
      <c r="A472" s="34">
        <v>14</v>
      </c>
      <c r="B472" s="117" t="s">
        <v>17</v>
      </c>
      <c r="C472" s="37">
        <v>38679</v>
      </c>
      <c r="D472" s="115">
        <v>2005</v>
      </c>
      <c r="E472" s="32"/>
      <c r="F472" s="32"/>
      <c r="G472" s="101"/>
      <c r="H472" s="101"/>
      <c r="I472" s="101"/>
      <c r="J472" s="101"/>
      <c r="K472" s="101"/>
      <c r="L472" s="36"/>
      <c r="M472" s="21"/>
      <c r="N472" s="32"/>
      <c r="O472" s="21"/>
      <c r="P472" s="21"/>
      <c r="Q472" s="21"/>
      <c r="R472" s="81"/>
      <c r="S472" s="76">
        <f t="shared" si="33"/>
        <v>0</v>
      </c>
      <c r="T472" s="21"/>
      <c r="U472" s="21"/>
    </row>
    <row r="473" spans="1:21">
      <c r="A473" s="34">
        <v>15</v>
      </c>
      <c r="B473" s="117" t="s">
        <v>18</v>
      </c>
      <c r="C473" s="37">
        <v>38679</v>
      </c>
      <c r="D473" s="115">
        <v>2005</v>
      </c>
      <c r="E473" s="32"/>
      <c r="F473" s="32"/>
      <c r="G473" s="101"/>
      <c r="H473" s="101"/>
      <c r="I473" s="101"/>
      <c r="J473" s="101"/>
      <c r="K473" s="101"/>
      <c r="L473" s="36"/>
      <c r="M473" s="21"/>
      <c r="N473" s="32"/>
      <c r="O473" s="21"/>
      <c r="P473" s="21"/>
      <c r="Q473" s="21"/>
      <c r="R473" s="81"/>
      <c r="S473" s="76">
        <f t="shared" si="33"/>
        <v>0</v>
      </c>
      <c r="T473" s="21"/>
      <c r="U473" s="21"/>
    </row>
    <row r="474" spans="1:21">
      <c r="A474" s="34" t="s">
        <v>80</v>
      </c>
      <c r="B474" s="117"/>
      <c r="C474" s="37">
        <v>38679</v>
      </c>
      <c r="D474" s="115">
        <v>2005</v>
      </c>
      <c r="E474" s="32">
        <v>23.35</v>
      </c>
      <c r="F474" s="32"/>
      <c r="G474" s="32"/>
      <c r="H474" s="32"/>
      <c r="I474" s="32"/>
      <c r="J474" s="32"/>
      <c r="K474" s="32"/>
      <c r="L474" s="36"/>
      <c r="M474" s="21">
        <v>0.29845441532611461</v>
      </c>
      <c r="N474" s="32"/>
      <c r="O474" s="21"/>
      <c r="P474" s="21">
        <v>6.7051657050852004E-2</v>
      </c>
      <c r="Q474" s="21">
        <v>0.755591946216011</v>
      </c>
      <c r="R474" s="81">
        <f t="shared" si="34"/>
        <v>0.82264360326686303</v>
      </c>
      <c r="S474" s="76">
        <f t="shared" si="33"/>
        <v>822.64360326686301</v>
      </c>
      <c r="T474" s="21">
        <v>0.62835228517554342</v>
      </c>
      <c r="U474" s="21">
        <v>0.6575364407930322</v>
      </c>
    </row>
    <row r="475" spans="1:21" s="20" customFormat="1">
      <c r="A475" s="35" t="s">
        <v>59</v>
      </c>
      <c r="B475" s="75"/>
      <c r="C475" s="39">
        <v>38679</v>
      </c>
      <c r="D475" s="115">
        <v>2005</v>
      </c>
      <c r="E475" s="40"/>
      <c r="F475" s="40"/>
      <c r="G475" s="40"/>
      <c r="H475" s="40"/>
      <c r="I475" s="40"/>
      <c r="J475" s="40"/>
      <c r="K475" s="40"/>
      <c r="L475" s="36">
        <v>-1.2289156626506277</v>
      </c>
      <c r="M475" s="82">
        <v>7.7104470016867932E-2</v>
      </c>
      <c r="N475" s="40"/>
      <c r="O475" s="82"/>
      <c r="P475" s="82">
        <v>1.7150140882865955E-2</v>
      </c>
      <c r="Q475" s="82">
        <v>0.30614106785163364</v>
      </c>
      <c r="R475" s="81">
        <f t="shared" si="34"/>
        <v>0.32329120873449957</v>
      </c>
      <c r="S475" s="81">
        <f t="shared" si="33"/>
        <v>323.29120873449955</v>
      </c>
      <c r="T475" s="82">
        <v>4.0767012936569591E-2</v>
      </c>
      <c r="U475" s="82">
        <v>4.0585007636121218E-2</v>
      </c>
    </row>
    <row r="476" spans="1:21">
      <c r="A476" s="35">
        <v>1</v>
      </c>
      <c r="B476" s="75" t="s">
        <v>3</v>
      </c>
      <c r="C476" s="37">
        <v>38705</v>
      </c>
      <c r="D476" s="115">
        <v>2005</v>
      </c>
      <c r="E476" s="32">
        <v>14.51</v>
      </c>
      <c r="F476" s="32">
        <v>348</v>
      </c>
      <c r="G476" s="101">
        <v>0.28299999999999997</v>
      </c>
      <c r="H476" s="101">
        <v>83.9</v>
      </c>
      <c r="I476" s="101">
        <v>8.41</v>
      </c>
      <c r="J476" s="101">
        <v>7.53</v>
      </c>
      <c r="K476" s="101">
        <v>173.9</v>
      </c>
      <c r="L476" s="73">
        <v>-0.7446808510638363</v>
      </c>
      <c r="M476" s="21">
        <v>0.18944484377967316</v>
      </c>
      <c r="N476" s="32"/>
      <c r="O476" s="21"/>
      <c r="P476" s="21">
        <v>1.2657206494029252</v>
      </c>
      <c r="Q476" s="21">
        <v>1.0364987451937466</v>
      </c>
      <c r="R476" s="81">
        <f t="shared" si="34"/>
        <v>2.3022193945966718</v>
      </c>
      <c r="S476" s="76">
        <f t="shared" si="33"/>
        <v>2302.2193945966719</v>
      </c>
      <c r="T476" s="21">
        <v>0.59430112072706198</v>
      </c>
      <c r="U476" s="21">
        <v>0.59986771735689148</v>
      </c>
    </row>
    <row r="477" spans="1:21">
      <c r="A477" s="34">
        <v>2</v>
      </c>
      <c r="B477" s="117" t="s">
        <v>4</v>
      </c>
      <c r="C477" s="37">
        <v>38705</v>
      </c>
      <c r="D477" s="115">
        <v>2005</v>
      </c>
      <c r="E477" s="32">
        <v>16.170000000000002</v>
      </c>
      <c r="F477" s="32">
        <v>332</v>
      </c>
      <c r="G477" s="101">
        <v>0.26</v>
      </c>
      <c r="H477" s="101">
        <v>82.2</v>
      </c>
      <c r="I477" s="101">
        <v>8.08</v>
      </c>
      <c r="J477" s="101">
        <v>6.81</v>
      </c>
      <c r="K477" s="101">
        <v>221</v>
      </c>
      <c r="L477" s="36">
        <v>-0.12578616352196381</v>
      </c>
      <c r="M477" s="21">
        <v>0.10040359641153163</v>
      </c>
      <c r="N477" s="32"/>
      <c r="O477" s="21"/>
      <c r="P477" s="21">
        <v>0.89319898027639888</v>
      </c>
      <c r="Q477" s="21">
        <v>0.83986398590933153</v>
      </c>
      <c r="R477" s="81">
        <f t="shared" si="34"/>
        <v>1.7330629661857304</v>
      </c>
      <c r="S477" s="76">
        <f t="shared" si="33"/>
        <v>1733.0629661857304</v>
      </c>
      <c r="T477" s="21">
        <v>0.43276077509944488</v>
      </c>
      <c r="U477" s="21">
        <v>0.48799385747777158</v>
      </c>
    </row>
    <row r="478" spans="1:21">
      <c r="A478" s="34">
        <v>3</v>
      </c>
      <c r="B478" s="117" t="s">
        <v>10</v>
      </c>
      <c r="C478" s="37">
        <v>38705</v>
      </c>
      <c r="D478" s="115">
        <v>2005</v>
      </c>
      <c r="E478" s="32">
        <v>14.96</v>
      </c>
      <c r="F478" s="32">
        <v>317</v>
      </c>
      <c r="G478" s="101">
        <v>0.255</v>
      </c>
      <c r="H478" s="101">
        <v>79.099999999999994</v>
      </c>
      <c r="I478" s="101">
        <v>7.92</v>
      </c>
      <c r="J478" s="101">
        <v>6.5</v>
      </c>
      <c r="K478" s="101">
        <v>234.4</v>
      </c>
      <c r="L478" s="36">
        <v>-0.47029702970295967</v>
      </c>
      <c r="M478" s="21">
        <v>8.0583674312178638E-2</v>
      </c>
      <c r="N478" s="32"/>
      <c r="O478" s="21"/>
      <c r="P478" s="21">
        <v>0.9436167986045888</v>
      </c>
      <c r="Q478" s="21">
        <v>0.81177330601155817</v>
      </c>
      <c r="R478" s="81">
        <f t="shared" si="34"/>
        <v>1.7553901046161471</v>
      </c>
      <c r="S478" s="76">
        <f t="shared" si="33"/>
        <v>1755.390104616147</v>
      </c>
      <c r="T478" s="21">
        <v>0.48187822857969476</v>
      </c>
      <c r="U478" s="21">
        <v>0.52349562415767803</v>
      </c>
    </row>
    <row r="479" spans="1:21">
      <c r="A479" s="34">
        <v>4</v>
      </c>
      <c r="B479" s="117" t="s">
        <v>8</v>
      </c>
      <c r="C479" s="37">
        <v>38705</v>
      </c>
      <c r="D479" s="115">
        <v>2005</v>
      </c>
      <c r="E479" s="32">
        <v>13.45</v>
      </c>
      <c r="F479" s="32">
        <v>172</v>
      </c>
      <c r="G479" s="101">
        <v>0.14399999999999999</v>
      </c>
      <c r="H479" s="101">
        <v>50.1</v>
      </c>
      <c r="I479" s="101">
        <v>5.15</v>
      </c>
      <c r="J479" s="101">
        <v>8.91</v>
      </c>
      <c r="K479" s="101">
        <v>170.1</v>
      </c>
      <c r="L479" s="36">
        <v>2.444987775060177E-2</v>
      </c>
      <c r="M479" s="21">
        <v>6.2561066280071478E-2</v>
      </c>
      <c r="N479" s="32"/>
      <c r="O479" s="21"/>
      <c r="P479" s="21">
        <v>0.46626378639474048</v>
      </c>
      <c r="Q479" s="21">
        <v>0.92413602560265229</v>
      </c>
      <c r="R479" s="81">
        <f t="shared" si="34"/>
        <v>1.3903998119973928</v>
      </c>
      <c r="S479" s="76">
        <f t="shared" si="33"/>
        <v>1390.3998119973928</v>
      </c>
      <c r="T479" s="21">
        <v>0.22203541415735456</v>
      </c>
      <c r="U479" s="21">
        <v>0.27195261877931642</v>
      </c>
    </row>
    <row r="480" spans="1:21">
      <c r="A480" s="34">
        <v>5</v>
      </c>
      <c r="B480" s="117" t="s">
        <v>6</v>
      </c>
      <c r="C480" s="37">
        <v>38705</v>
      </c>
      <c r="D480" s="115">
        <v>2005</v>
      </c>
      <c r="E480" s="32">
        <v>15.87</v>
      </c>
      <c r="F480" s="32">
        <v>431</v>
      </c>
      <c r="G480" s="101">
        <v>0.33900000000000002</v>
      </c>
      <c r="H480" s="101">
        <v>91.1</v>
      </c>
      <c r="I480" s="101">
        <v>8.7100000000000009</v>
      </c>
      <c r="J480" s="101">
        <v>9.31</v>
      </c>
      <c r="K480" s="101">
        <v>161.30000000000001</v>
      </c>
      <c r="L480" s="36">
        <v>0.93596059113305219</v>
      </c>
      <c r="M480" s="21">
        <v>8.6800072508065568E-2</v>
      </c>
      <c r="N480" s="32"/>
      <c r="O480" s="21"/>
      <c r="P480" s="21">
        <v>5.4833752851200863</v>
      </c>
      <c r="Q480" s="21">
        <v>1.008408065295973</v>
      </c>
      <c r="R480" s="81">
        <f t="shared" si="34"/>
        <v>6.4917833504160596</v>
      </c>
      <c r="S480" s="76">
        <f t="shared" si="33"/>
        <v>6491.7833504160599</v>
      </c>
      <c r="T480" s="21">
        <v>0.68544203509412827</v>
      </c>
      <c r="U480" s="21">
        <v>0.80647068149898127</v>
      </c>
    </row>
    <row r="481" spans="1:21">
      <c r="A481" s="34">
        <v>6</v>
      </c>
      <c r="B481" s="117" t="s">
        <v>21</v>
      </c>
      <c r="C481" s="37">
        <v>38705</v>
      </c>
      <c r="D481" s="115">
        <v>2005</v>
      </c>
      <c r="E481" s="32">
        <v>17.88</v>
      </c>
      <c r="F481" s="32">
        <v>347</v>
      </c>
      <c r="G481" s="101">
        <v>0.26100000000000001</v>
      </c>
      <c r="H481" s="101">
        <v>78.099999999999994</v>
      </c>
      <c r="I481" s="101">
        <v>7.39</v>
      </c>
      <c r="J481" s="101">
        <v>7.91</v>
      </c>
      <c r="K481" s="101">
        <v>175</v>
      </c>
      <c r="L481" s="36">
        <v>2.777777777780556E-2</v>
      </c>
      <c r="M481" s="21">
        <v>6.1687142926273059E-2</v>
      </c>
      <c r="N481" s="32"/>
      <c r="O481" s="21"/>
      <c r="P481" s="21">
        <v>5.9491227693546227</v>
      </c>
      <c r="Q481" s="21">
        <v>1.0645894250915202</v>
      </c>
      <c r="R481" s="81">
        <f t="shared" si="34"/>
        <v>7.0137121944461427</v>
      </c>
      <c r="S481" s="76">
        <f t="shared" si="33"/>
        <v>7013.7121944461423</v>
      </c>
      <c r="T481" s="21">
        <v>0.79698662339659421</v>
      </c>
      <c r="U481" s="21">
        <v>0.90336452763267716</v>
      </c>
    </row>
    <row r="482" spans="1:21">
      <c r="A482" s="34">
        <v>7</v>
      </c>
      <c r="B482" s="117" t="s">
        <v>22</v>
      </c>
      <c r="C482" s="37">
        <v>38705</v>
      </c>
      <c r="D482" s="115">
        <v>2005</v>
      </c>
      <c r="E482" s="32">
        <v>14.97</v>
      </c>
      <c r="F482" s="32">
        <v>328</v>
      </c>
      <c r="G482" s="101">
        <v>0.26300000000000001</v>
      </c>
      <c r="H482" s="101">
        <v>84</v>
      </c>
      <c r="I482" s="101">
        <v>8.07</v>
      </c>
      <c r="J482" s="101">
        <v>7.6</v>
      </c>
      <c r="K482" s="101">
        <v>159.19999999999999</v>
      </c>
      <c r="L482" s="36">
        <v>7.8947368421058539E-2</v>
      </c>
      <c r="M482" s="21">
        <v>8.866334305484333E-2</v>
      </c>
      <c r="N482" s="32"/>
      <c r="O482" s="21"/>
      <c r="P482" s="21">
        <v>5.2505015430028177</v>
      </c>
      <c r="Q482" s="21">
        <v>1.0926801049892938</v>
      </c>
      <c r="R482" s="81">
        <f t="shared" si="34"/>
        <v>6.343181647992111</v>
      </c>
      <c r="S482" s="76">
        <f t="shared" si="33"/>
        <v>6343.1816479921108</v>
      </c>
      <c r="T482" s="21">
        <v>0.77881248999055941</v>
      </c>
      <c r="U482" s="21">
        <v>0.81157947231389449</v>
      </c>
    </row>
    <row r="483" spans="1:21">
      <c r="A483" s="34">
        <v>8</v>
      </c>
      <c r="B483" s="117" t="s">
        <v>7</v>
      </c>
      <c r="C483" s="37">
        <v>38705</v>
      </c>
      <c r="D483" s="115">
        <v>2005</v>
      </c>
      <c r="E483" s="32">
        <v>12.84</v>
      </c>
      <c r="F483" s="32">
        <v>131</v>
      </c>
      <c r="G483" s="101">
        <v>0.111</v>
      </c>
      <c r="H483" s="101">
        <v>124</v>
      </c>
      <c r="I483" s="101">
        <v>12.37</v>
      </c>
      <c r="J483" s="101">
        <v>7.63</v>
      </c>
      <c r="K483" s="101">
        <v>174</v>
      </c>
      <c r="L483" s="36">
        <v>3.2923832923833118</v>
      </c>
      <c r="M483" s="21">
        <v>5.1942073075426448E-2</v>
      </c>
      <c r="N483" s="32"/>
      <c r="O483" s="21"/>
      <c r="P483" s="21">
        <v>0.15576546357171611</v>
      </c>
      <c r="Q483" s="21">
        <v>0.58704786682936949</v>
      </c>
      <c r="R483" s="81">
        <f t="shared" si="34"/>
        <v>0.74281333040108555</v>
      </c>
      <c r="S483" s="76">
        <f t="shared" si="33"/>
        <v>742.81333040108552</v>
      </c>
      <c r="T483" s="21">
        <v>0.29966396167978537</v>
      </c>
      <c r="U483" s="21">
        <v>0.33698146457592559</v>
      </c>
    </row>
    <row r="484" spans="1:21">
      <c r="A484" s="34">
        <v>9</v>
      </c>
      <c r="B484" s="117" t="s">
        <v>9</v>
      </c>
      <c r="C484" s="37">
        <v>38705</v>
      </c>
      <c r="D484" s="115">
        <v>2005</v>
      </c>
      <c r="E484" s="32">
        <v>13.15</v>
      </c>
      <c r="F484" s="32">
        <v>103</v>
      </c>
      <c r="G484" s="101">
        <v>8.5999999999999993E-2</v>
      </c>
      <c r="H484" s="101">
        <v>76</v>
      </c>
      <c r="I484" s="101">
        <v>7.9</v>
      </c>
      <c r="J484" s="101">
        <v>7.45</v>
      </c>
      <c r="K484" s="101">
        <v>181.6</v>
      </c>
      <c r="L484" s="36">
        <v>0.18666666666670531</v>
      </c>
      <c r="M484" s="21">
        <v>8.9174505771215995E-2</v>
      </c>
      <c r="N484" s="32"/>
      <c r="O484" s="21"/>
      <c r="P484" s="21">
        <v>0.1668546893868241</v>
      </c>
      <c r="Q484" s="21">
        <v>-0.39612592959270576</v>
      </c>
      <c r="R484" s="81">
        <f t="shared" si="34"/>
        <v>-0.22927124020588166</v>
      </c>
      <c r="S484" s="76">
        <f t="shared" si="33"/>
        <v>-229.27124020588167</v>
      </c>
      <c r="T484" s="21">
        <v>0.30804162912345939</v>
      </c>
      <c r="U484" s="21">
        <v>0.34901742937716218</v>
      </c>
    </row>
    <row r="485" spans="1:21">
      <c r="A485" s="34">
        <v>10</v>
      </c>
      <c r="B485" s="117" t="s">
        <v>23</v>
      </c>
      <c r="C485" s="37">
        <v>38705</v>
      </c>
      <c r="D485" s="115">
        <v>2005</v>
      </c>
      <c r="E485" s="32">
        <v>14.77</v>
      </c>
      <c r="F485" s="32">
        <v>162</v>
      </c>
      <c r="G485" s="101">
        <v>0.13</v>
      </c>
      <c r="H485" s="101">
        <v>87</v>
      </c>
      <c r="I485" s="101">
        <v>8.65</v>
      </c>
      <c r="J485" s="101">
        <v>6.97</v>
      </c>
      <c r="K485" s="101">
        <v>197</v>
      </c>
      <c r="L485" s="36">
        <v>2.6225490196078129</v>
      </c>
      <c r="M485" s="21">
        <v>7.9248055601656514E-2</v>
      </c>
      <c r="N485" s="32"/>
      <c r="O485" s="21"/>
      <c r="P485" s="21">
        <v>0.19457775392459414</v>
      </c>
      <c r="Q485" s="21">
        <v>1.2893148642737089</v>
      </c>
      <c r="R485" s="81">
        <f t="shared" si="34"/>
        <v>1.483892618198303</v>
      </c>
      <c r="S485" s="76">
        <f t="shared" si="33"/>
        <v>1483.8926181983029</v>
      </c>
      <c r="T485" s="21">
        <v>0.89184343864593529</v>
      </c>
      <c r="U485" s="21">
        <v>0.97480100936663527</v>
      </c>
    </row>
    <row r="486" spans="1:21">
      <c r="A486" s="34">
        <v>11</v>
      </c>
      <c r="B486" s="117" t="s">
        <v>14</v>
      </c>
      <c r="C486" s="37">
        <v>38705</v>
      </c>
      <c r="D486" s="115">
        <v>2005</v>
      </c>
      <c r="E486" s="32">
        <v>12.53</v>
      </c>
      <c r="F486" s="32">
        <v>56</v>
      </c>
      <c r="G486" s="101">
        <v>4.7E-2</v>
      </c>
      <c r="H486" s="101">
        <v>60.7</v>
      </c>
      <c r="I486" s="101">
        <v>6.45</v>
      </c>
      <c r="J486" s="101">
        <v>7.4</v>
      </c>
      <c r="K486" s="101">
        <v>204.6</v>
      </c>
      <c r="L486" s="36">
        <v>0.28708133971287375</v>
      </c>
      <c r="M486" s="21">
        <v>0.11197895856939002</v>
      </c>
      <c r="N486" s="32"/>
      <c r="O486" s="21"/>
      <c r="P486" s="21">
        <v>0.10586394740373004</v>
      </c>
      <c r="Q486" s="21">
        <v>0.41850378744272798</v>
      </c>
      <c r="R486" s="81">
        <f t="shared" si="34"/>
        <v>0.52436773484645804</v>
      </c>
      <c r="S486" s="76">
        <f t="shared" si="33"/>
        <v>524.36773484645801</v>
      </c>
      <c r="T486" s="21">
        <v>0.15528432194485525</v>
      </c>
      <c r="U486" s="21">
        <v>0.19601347395424823</v>
      </c>
    </row>
    <row r="487" spans="1:21">
      <c r="A487" s="34">
        <v>12</v>
      </c>
      <c r="B487" s="117" t="s">
        <v>15</v>
      </c>
      <c r="C487" s="37">
        <v>38706</v>
      </c>
      <c r="D487" s="115">
        <v>2005</v>
      </c>
      <c r="E487" s="32">
        <v>13.84</v>
      </c>
      <c r="F487" s="32">
        <v>306</v>
      </c>
      <c r="G487" s="101">
        <v>0.253</v>
      </c>
      <c r="H487" s="101">
        <v>146.5</v>
      </c>
      <c r="I487" s="101">
        <v>15.1</v>
      </c>
      <c r="J487" s="101">
        <v>8.02</v>
      </c>
      <c r="K487" s="101">
        <v>224</v>
      </c>
      <c r="L487" s="36">
        <v>9.7044334975369431</v>
      </c>
      <c r="M487" s="21">
        <v>0.15961602591134574</v>
      </c>
      <c r="N487" s="32"/>
      <c r="O487" s="21"/>
      <c r="P487" s="21">
        <v>0.1502208506641621</v>
      </c>
      <c r="Q487" s="21">
        <v>0.98031738539819946</v>
      </c>
      <c r="R487" s="81">
        <f t="shared" si="34"/>
        <v>1.1305382360623615</v>
      </c>
      <c r="S487" s="76">
        <f t="shared" si="33"/>
        <v>1130.5382360623614</v>
      </c>
      <c r="T487" s="21">
        <v>1.2792429960816345</v>
      </c>
      <c r="U487" s="21">
        <v>1.354063785117831</v>
      </c>
    </row>
    <row r="488" spans="1:21">
      <c r="A488" s="34">
        <v>13</v>
      </c>
      <c r="B488" s="117" t="s">
        <v>16</v>
      </c>
      <c r="C488" s="37">
        <v>38706</v>
      </c>
      <c r="D488" s="115">
        <v>2005</v>
      </c>
      <c r="E488" s="32">
        <v>13.68</v>
      </c>
      <c r="F488" s="32">
        <v>319</v>
      </c>
      <c r="G488" s="101">
        <v>0.26500000000000001</v>
      </c>
      <c r="H488" s="101">
        <v>115.5</v>
      </c>
      <c r="I488" s="101">
        <v>11.72</v>
      </c>
      <c r="J488" s="101">
        <v>6.09</v>
      </c>
      <c r="K488" s="101">
        <v>253.1</v>
      </c>
      <c r="L488" s="36">
        <v>-0.58968058968063386</v>
      </c>
      <c r="M488" s="21">
        <v>0.16128142701952766</v>
      </c>
      <c r="N488" s="32"/>
      <c r="O488" s="21"/>
      <c r="P488" s="21">
        <v>0.3720053669663223</v>
      </c>
      <c r="Q488" s="21">
        <v>0.83986398590933153</v>
      </c>
      <c r="R488" s="81">
        <f t="shared" si="34"/>
        <v>1.2118693528756539</v>
      </c>
      <c r="S488" s="76">
        <f t="shared" si="33"/>
        <v>1211.8693528756539</v>
      </c>
      <c r="T488" s="21">
        <v>0.8328619573691014</v>
      </c>
      <c r="U488" s="21">
        <v>0.83028284207696723</v>
      </c>
    </row>
    <row r="489" spans="1:21">
      <c r="A489" s="34">
        <v>14</v>
      </c>
      <c r="B489" s="117" t="s">
        <v>17</v>
      </c>
      <c r="C489" s="37">
        <v>38706</v>
      </c>
      <c r="D489" s="115">
        <v>2005</v>
      </c>
      <c r="E489" s="32">
        <v>11.87</v>
      </c>
      <c r="F489" s="32">
        <v>136</v>
      </c>
      <c r="G489" s="101">
        <v>0.11799999999999999</v>
      </c>
      <c r="H489" s="101">
        <v>98</v>
      </c>
      <c r="I489" s="101">
        <v>10.52</v>
      </c>
      <c r="J489" s="101">
        <v>7.25</v>
      </c>
      <c r="K489" s="101">
        <v>216.9</v>
      </c>
      <c r="L489" s="36">
        <v>9.3269230769230642</v>
      </c>
      <c r="M489" s="21">
        <v>0.20515897502816183</v>
      </c>
      <c r="N489" s="32"/>
      <c r="O489" s="21"/>
      <c r="P489" s="21">
        <v>0.11140856031128404</v>
      </c>
      <c r="Q489" s="21">
        <v>0.69941058642046383</v>
      </c>
      <c r="R489" s="81">
        <f t="shared" si="34"/>
        <v>0.81081914673174782</v>
      </c>
      <c r="S489" s="76">
        <f t="shared" si="33"/>
        <v>810.81914673174776</v>
      </c>
      <c r="T489" s="21">
        <v>0.54329193588856306</v>
      </c>
      <c r="U489" s="21">
        <v>0.74611767814314023</v>
      </c>
    </row>
    <row r="490" spans="1:21">
      <c r="A490" s="34">
        <v>15</v>
      </c>
      <c r="B490" s="117" t="s">
        <v>18</v>
      </c>
      <c r="C490" s="37">
        <v>38706</v>
      </c>
      <c r="D490" s="115">
        <v>2005</v>
      </c>
      <c r="E490" s="32">
        <v>10.53</v>
      </c>
      <c r="F490" s="32">
        <v>130</v>
      </c>
      <c r="G490" s="101">
        <v>0.11700000000000001</v>
      </c>
      <c r="H490" s="101">
        <v>76.3</v>
      </c>
      <c r="I490" s="101">
        <v>8.3699999999999992</v>
      </c>
      <c r="J490" s="101">
        <v>8.08</v>
      </c>
      <c r="K490" s="101">
        <v>157.19999999999999</v>
      </c>
      <c r="L490" s="36">
        <v>7.5123152709359529</v>
      </c>
      <c r="M490" s="21">
        <v>0.18860389866564073</v>
      </c>
      <c r="N490" s="32"/>
      <c r="O490" s="21"/>
      <c r="P490" s="21">
        <v>7.2596269958406012E-2</v>
      </c>
      <c r="Q490" s="21">
        <v>0.81177330601155817</v>
      </c>
      <c r="R490" s="81">
        <f t="shared" si="34"/>
        <v>0.88436957596996413</v>
      </c>
      <c r="S490" s="76">
        <f t="shared" si="33"/>
        <v>884.3695759699641</v>
      </c>
      <c r="T490" s="21">
        <v>0.57518112164190283</v>
      </c>
      <c r="U490" s="21">
        <v>0.68048270462272786</v>
      </c>
    </row>
    <row r="491" spans="1:21">
      <c r="A491" s="34" t="s">
        <v>81</v>
      </c>
      <c r="B491" s="117"/>
      <c r="C491" s="37">
        <v>38705</v>
      </c>
      <c r="D491" s="115">
        <v>2005</v>
      </c>
      <c r="E491" s="32"/>
      <c r="F491" s="32"/>
      <c r="G491" s="32"/>
      <c r="H491" s="32"/>
      <c r="I491" s="32"/>
      <c r="J491" s="32"/>
      <c r="K491" s="32"/>
      <c r="L491" s="36">
        <v>2.4938271604938538</v>
      </c>
      <c r="M491" s="21">
        <v>6.0318545975984947E-2</v>
      </c>
      <c r="N491" s="32"/>
      <c r="O491" s="21"/>
      <c r="P491" s="21">
        <v>0.1502208506641621</v>
      </c>
      <c r="Q491" s="21">
        <v>0.755591946216011</v>
      </c>
      <c r="R491" s="81">
        <f t="shared" si="34"/>
        <v>0.90581279688017313</v>
      </c>
      <c r="S491" s="76">
        <f t="shared" si="33"/>
        <v>905.8127968801731</v>
      </c>
      <c r="T491" s="21">
        <v>0.28790820252495253</v>
      </c>
      <c r="U491" s="21">
        <v>0.34131094831737763</v>
      </c>
    </row>
    <row r="492" spans="1:21" s="20" customFormat="1">
      <c r="A492" s="35" t="s">
        <v>59</v>
      </c>
      <c r="B492" s="75"/>
      <c r="C492" s="39">
        <v>38705</v>
      </c>
      <c r="D492" s="115">
        <v>2005</v>
      </c>
      <c r="E492" s="40"/>
      <c r="F492" s="40"/>
      <c r="G492" s="40"/>
      <c r="H492" s="40"/>
      <c r="I492" s="40"/>
      <c r="J492" s="40"/>
      <c r="K492" s="40"/>
      <c r="L492" s="36">
        <v>-1.78899082568808</v>
      </c>
      <c r="M492" s="82">
        <v>3.9690657002365501E-2</v>
      </c>
      <c r="N492" s="40"/>
      <c r="O492" s="82"/>
      <c r="P492" s="82">
        <v>6.0609150677579382E-3</v>
      </c>
      <c r="Q492" s="82">
        <v>0.27805038795386006</v>
      </c>
      <c r="R492" s="81">
        <f t="shared" si="34"/>
        <v>0.28411130302161802</v>
      </c>
      <c r="S492" s="81">
        <f t="shared" si="33"/>
        <v>284.11130302161803</v>
      </c>
      <c r="T492" s="82">
        <v>2.8268073605281774E-2</v>
      </c>
      <c r="U492" s="82">
        <v>1.7898512830912705E-2</v>
      </c>
    </row>
    <row r="493" spans="1:21">
      <c r="A493" s="35">
        <v>1</v>
      </c>
      <c r="B493" s="75" t="s">
        <v>3</v>
      </c>
      <c r="C493" s="37">
        <v>38796</v>
      </c>
      <c r="D493" s="69">
        <v>2006</v>
      </c>
      <c r="E493" s="32"/>
      <c r="F493" s="32">
        <v>366</v>
      </c>
      <c r="G493" s="101">
        <v>0.27400000000000002</v>
      </c>
      <c r="H493" s="101">
        <v>77.400000000000006</v>
      </c>
      <c r="I493" s="101" t="s">
        <v>92</v>
      </c>
      <c r="J493" s="101">
        <v>6</v>
      </c>
      <c r="K493" s="101">
        <v>279.8</v>
      </c>
      <c r="L493" s="22">
        <v>4.3323442136498604</v>
      </c>
      <c r="M493" s="21">
        <v>4.5999999999999999E-2</v>
      </c>
      <c r="N493" s="32"/>
      <c r="O493" s="21"/>
      <c r="P493" s="21">
        <v>0.23300000000000001</v>
      </c>
      <c r="Q493" s="21">
        <v>0.96</v>
      </c>
      <c r="R493" s="104">
        <f>P493+Q493</f>
        <v>1.1930000000000001</v>
      </c>
      <c r="S493" s="76">
        <f t="shared" si="33"/>
        <v>1193</v>
      </c>
      <c r="T493" s="21">
        <v>0.61604476479220449</v>
      </c>
      <c r="U493" s="21">
        <v>0.67007013716202168</v>
      </c>
    </row>
    <row r="494" spans="1:21">
      <c r="A494" s="34">
        <v>2</v>
      </c>
      <c r="B494" s="117" t="s">
        <v>4</v>
      </c>
      <c r="C494" s="37">
        <v>38796</v>
      </c>
      <c r="D494" s="69">
        <v>2006</v>
      </c>
      <c r="E494" s="32">
        <v>18.850000000000001</v>
      </c>
      <c r="F494" s="32">
        <v>386</v>
      </c>
      <c r="G494" s="101">
        <v>0.28499999999999998</v>
      </c>
      <c r="H494" s="101">
        <v>85.4</v>
      </c>
      <c r="I494" s="32">
        <v>7.92</v>
      </c>
      <c r="J494" s="101">
        <v>7.5</v>
      </c>
      <c r="K494" s="101">
        <v>129.9</v>
      </c>
      <c r="L494" s="18">
        <v>0.11299435028248128</v>
      </c>
      <c r="M494" s="21">
        <v>8.7999999999999995E-2</v>
      </c>
      <c r="N494" s="32"/>
      <c r="O494" s="21"/>
      <c r="P494" s="21">
        <v>0.56599999999999995</v>
      </c>
      <c r="Q494" s="21">
        <v>1.5</v>
      </c>
      <c r="R494" s="104">
        <f t="shared" si="34"/>
        <v>2.0659999999999998</v>
      </c>
      <c r="S494" s="76">
        <f t="shared" si="33"/>
        <v>2066</v>
      </c>
      <c r="T494" s="21">
        <v>0.50193854783489822</v>
      </c>
      <c r="U494" s="21">
        <v>0.50338118673280019</v>
      </c>
    </row>
    <row r="495" spans="1:21">
      <c r="A495" s="34">
        <v>3</v>
      </c>
      <c r="B495" s="117" t="s">
        <v>10</v>
      </c>
      <c r="C495" s="37">
        <v>38796</v>
      </c>
      <c r="D495" s="69">
        <v>2006</v>
      </c>
      <c r="E495" s="32">
        <v>20.9</v>
      </c>
      <c r="F495" s="32">
        <v>395</v>
      </c>
      <c r="G495" s="101">
        <v>0.28299999999999997</v>
      </c>
      <c r="H495" s="101">
        <v>101.2</v>
      </c>
      <c r="I495" s="32">
        <v>9.16</v>
      </c>
      <c r="J495" s="101">
        <v>7.79</v>
      </c>
      <c r="K495" s="101">
        <v>104.4</v>
      </c>
      <c r="L495" s="18">
        <v>5.0277777777777946</v>
      </c>
      <c r="M495" s="21">
        <v>5.5E-2</v>
      </c>
      <c r="N495" s="32"/>
      <c r="O495" s="21"/>
      <c r="P495" s="21">
        <v>0.27600000000000002</v>
      </c>
      <c r="Q495" s="21">
        <v>1.02</v>
      </c>
      <c r="R495" s="104">
        <f t="shared" si="34"/>
        <v>1.296</v>
      </c>
      <c r="S495" s="76">
        <f t="shared" si="33"/>
        <v>1296</v>
      </c>
      <c r="T495" s="21">
        <v>0.64231510761557808</v>
      </c>
      <c r="U495" s="21">
        <v>0.63796258777061343</v>
      </c>
    </row>
    <row r="496" spans="1:21">
      <c r="A496" s="34">
        <v>4</v>
      </c>
      <c r="B496" s="117" t="s">
        <v>8</v>
      </c>
      <c r="C496" s="37">
        <v>38796</v>
      </c>
      <c r="D496" s="69">
        <v>2006</v>
      </c>
      <c r="E496" s="32">
        <v>17.91</v>
      </c>
      <c r="F496" s="32">
        <v>383</v>
      </c>
      <c r="G496" s="101">
        <v>0.28799999999999998</v>
      </c>
      <c r="H496" s="101">
        <v>7.1</v>
      </c>
      <c r="I496" s="32">
        <v>0.67</v>
      </c>
      <c r="J496" s="101">
        <v>6.12</v>
      </c>
      <c r="K496" s="101">
        <v>-12</v>
      </c>
      <c r="L496" s="18">
        <v>7.6923076923082687E-2</v>
      </c>
      <c r="M496" s="21">
        <v>5.8000000000000003E-2</v>
      </c>
      <c r="N496" s="32"/>
      <c r="O496" s="21"/>
      <c r="P496" s="21">
        <v>1.7999999999999999E-2</v>
      </c>
      <c r="Q496" s="21">
        <v>0.96</v>
      </c>
      <c r="R496" s="104">
        <f t="shared" si="34"/>
        <v>0.97799999999999998</v>
      </c>
      <c r="S496" s="76">
        <f t="shared" ref="S496:S559" si="35">R496*1000</f>
        <v>978</v>
      </c>
      <c r="T496" s="21">
        <v>0.59692281457383056</v>
      </c>
      <c r="U496" s="21">
        <v>0.68446915148704068</v>
      </c>
    </row>
    <row r="497" spans="1:21">
      <c r="A497" s="34">
        <v>5</v>
      </c>
      <c r="B497" s="117" t="s">
        <v>6</v>
      </c>
      <c r="C497" s="37">
        <v>38796</v>
      </c>
      <c r="D497" s="69">
        <v>2006</v>
      </c>
      <c r="E497" s="32">
        <v>18.920000000000002</v>
      </c>
      <c r="F497" s="32">
        <v>590</v>
      </c>
      <c r="G497" s="101">
        <v>0.434</v>
      </c>
      <c r="H497" s="101">
        <v>72.2</v>
      </c>
      <c r="I497" s="32">
        <v>6.69</v>
      </c>
      <c r="J497" s="101">
        <v>7.04</v>
      </c>
      <c r="K497" s="101">
        <v>116.3</v>
      </c>
      <c r="L497" s="18">
        <v>0.61971830985914922</v>
      </c>
      <c r="M497" s="21">
        <v>6.6000000000000003E-2</v>
      </c>
      <c r="N497" s="32"/>
      <c r="O497" s="21"/>
      <c r="P497" s="21">
        <v>6.2489999999999997</v>
      </c>
      <c r="Q497" s="21">
        <v>8.51</v>
      </c>
      <c r="R497" s="104">
        <f t="shared" si="34"/>
        <v>14.759</v>
      </c>
      <c r="S497" s="76">
        <f t="shared" si="35"/>
        <v>14759</v>
      </c>
      <c r="T497" s="21">
        <v>0.72970420721169837</v>
      </c>
      <c r="U497" s="21">
        <v>0.80489412087197709</v>
      </c>
    </row>
    <row r="498" spans="1:21">
      <c r="A498" s="34">
        <v>6</v>
      </c>
      <c r="B498" s="117" t="s">
        <v>21</v>
      </c>
      <c r="C498" s="37">
        <v>38796</v>
      </c>
      <c r="D498" s="69">
        <v>2006</v>
      </c>
      <c r="E498" s="32">
        <v>19.91</v>
      </c>
      <c r="F498" s="32">
        <v>363</v>
      </c>
      <c r="G498" s="101">
        <v>0.26100000000000001</v>
      </c>
      <c r="H498" s="101">
        <v>76.099999999999994</v>
      </c>
      <c r="I498" s="32">
        <v>6.91</v>
      </c>
      <c r="J498" s="101">
        <v>7.53</v>
      </c>
      <c r="K498" s="101">
        <v>100.4</v>
      </c>
      <c r="L498" s="18">
        <v>0.73417721518986978</v>
      </c>
      <c r="M498" s="21">
        <v>8.5999999999999993E-2</v>
      </c>
      <c r="N498" s="32"/>
      <c r="O498" s="21"/>
      <c r="P498" s="21">
        <v>9.4090000000000007</v>
      </c>
      <c r="Q498" s="21">
        <v>1.32</v>
      </c>
      <c r="R498" s="104">
        <f t="shared" si="34"/>
        <v>10.729000000000001</v>
      </c>
      <c r="S498" s="76">
        <f t="shared" si="35"/>
        <v>10729.000000000002</v>
      </c>
      <c r="T498" s="21">
        <v>0.89644046472331418</v>
      </c>
      <c r="U498" s="21">
        <v>0.93704969518836712</v>
      </c>
    </row>
    <row r="499" spans="1:21">
      <c r="A499" s="34">
        <v>7</v>
      </c>
      <c r="B499" s="117" t="s">
        <v>22</v>
      </c>
      <c r="C499" s="37">
        <v>38796</v>
      </c>
      <c r="D499" s="69">
        <v>2006</v>
      </c>
      <c r="E499" s="32">
        <v>19.579999999999998</v>
      </c>
      <c r="F499" s="32">
        <v>366</v>
      </c>
      <c r="G499" s="101">
        <v>0.26600000000000001</v>
      </c>
      <c r="H499" s="101">
        <v>68</v>
      </c>
      <c r="I499" s="32">
        <v>6.23</v>
      </c>
      <c r="J499" s="101">
        <v>7.04</v>
      </c>
      <c r="K499" s="101">
        <v>119.4</v>
      </c>
      <c r="L499" s="18">
        <v>0.27173913043475267</v>
      </c>
      <c r="M499" s="21">
        <v>7.8E-2</v>
      </c>
      <c r="N499" s="32"/>
      <c r="O499" s="21"/>
      <c r="P499" s="21">
        <v>8.7319999999999993</v>
      </c>
      <c r="Q499" s="21">
        <v>0.9</v>
      </c>
      <c r="R499" s="104">
        <f t="shared" si="34"/>
        <v>9.6319999999999997</v>
      </c>
      <c r="S499" s="76">
        <f t="shared" si="35"/>
        <v>9632</v>
      </c>
      <c r="T499" s="21">
        <v>0.90296337297537654</v>
      </c>
      <c r="U499" s="21">
        <v>0.93975275924938151</v>
      </c>
    </row>
    <row r="500" spans="1:21">
      <c r="A500" s="34">
        <v>8</v>
      </c>
      <c r="B500" s="117" t="s">
        <v>7</v>
      </c>
      <c r="C500" s="37">
        <v>38796</v>
      </c>
      <c r="D500" s="69">
        <v>2006</v>
      </c>
      <c r="E500" s="32">
        <v>24.84</v>
      </c>
      <c r="F500" s="32">
        <v>313</v>
      </c>
      <c r="G500" s="101">
        <v>0.20399999999999999</v>
      </c>
      <c r="H500" s="101">
        <v>100.4</v>
      </c>
      <c r="I500" s="32">
        <v>8.34</v>
      </c>
      <c r="J500" s="101">
        <v>7.8</v>
      </c>
      <c r="K500" s="101">
        <v>92.6</v>
      </c>
      <c r="L500" s="18">
        <v>10.294117647058778</v>
      </c>
      <c r="M500" s="21">
        <v>4.5999999999999999E-2</v>
      </c>
      <c r="N500" s="32"/>
      <c r="O500" s="21"/>
      <c r="P500" s="21">
        <v>7.0000000000000001E-3</v>
      </c>
      <c r="Q500" s="21">
        <v>0.84</v>
      </c>
      <c r="R500" s="104">
        <f t="shared" si="34"/>
        <v>0.84699999999999998</v>
      </c>
      <c r="S500" s="76">
        <f t="shared" si="35"/>
        <v>847</v>
      </c>
      <c r="T500" s="21">
        <v>0.58530667659070612</v>
      </c>
      <c r="U500" s="21">
        <v>0.65766376621531442</v>
      </c>
    </row>
    <row r="501" spans="1:21">
      <c r="A501" s="34">
        <v>9</v>
      </c>
      <c r="B501" s="117" t="s">
        <v>9</v>
      </c>
      <c r="C501" s="37">
        <v>38796</v>
      </c>
      <c r="D501" s="69">
        <v>2006</v>
      </c>
      <c r="E501" s="32">
        <v>20</v>
      </c>
      <c r="F501" s="32">
        <v>274</v>
      </c>
      <c r="G501" s="101">
        <v>0.19700000000000001</v>
      </c>
      <c r="H501" s="101">
        <v>47</v>
      </c>
      <c r="I501" s="32">
        <v>4.25</v>
      </c>
      <c r="J501" s="101">
        <v>7</v>
      </c>
      <c r="K501" s="101">
        <v>62.9</v>
      </c>
      <c r="L501" s="18">
        <v>0.69767441860463164</v>
      </c>
      <c r="M501" s="21">
        <v>9.1999999999999998E-2</v>
      </c>
      <c r="N501" s="32"/>
      <c r="O501" s="21"/>
      <c r="P501" s="21">
        <v>7.1999999999999995E-2</v>
      </c>
      <c r="Q501" s="21">
        <v>1.8</v>
      </c>
      <c r="R501" s="104">
        <f t="shared" si="34"/>
        <v>1.8720000000000001</v>
      </c>
      <c r="S501" s="76">
        <f t="shared" si="35"/>
        <v>1872</v>
      </c>
      <c r="T501" s="21">
        <v>0.63650703862401592</v>
      </c>
      <c r="U501" s="21">
        <v>0.72832463314362683</v>
      </c>
    </row>
    <row r="502" spans="1:21">
      <c r="A502" s="34">
        <v>10</v>
      </c>
      <c r="B502" s="117" t="s">
        <v>23</v>
      </c>
      <c r="C502" s="37">
        <v>38796</v>
      </c>
      <c r="D502" s="69">
        <v>2006</v>
      </c>
      <c r="E502" s="32">
        <v>17.25</v>
      </c>
      <c r="F502" s="32">
        <v>401</v>
      </c>
      <c r="G502" s="101">
        <v>0.30599999999999999</v>
      </c>
      <c r="H502" s="101">
        <v>59.3</v>
      </c>
      <c r="I502" s="32">
        <v>5.6</v>
      </c>
      <c r="J502" s="101">
        <v>6.08</v>
      </c>
      <c r="K502" s="101">
        <v>88.8</v>
      </c>
      <c r="L502" s="18">
        <v>5.0639386189257847</v>
      </c>
      <c r="M502" s="21">
        <v>0.13800000000000001</v>
      </c>
      <c r="N502" s="32"/>
      <c r="O502" s="21"/>
      <c r="P502" s="21">
        <v>2.4E-2</v>
      </c>
      <c r="Q502" s="21">
        <v>1.32</v>
      </c>
      <c r="R502" s="104">
        <f t="shared" si="34"/>
        <v>1.3440000000000001</v>
      </c>
      <c r="S502" s="76">
        <f t="shared" si="35"/>
        <v>1344</v>
      </c>
      <c r="T502" s="21">
        <v>0.44510882662515128</v>
      </c>
      <c r="U502" s="21">
        <v>0.73168613588617037</v>
      </c>
    </row>
    <row r="503" spans="1:21">
      <c r="A503" s="34">
        <v>11</v>
      </c>
      <c r="B503" s="117" t="s">
        <v>14</v>
      </c>
      <c r="C503" s="37">
        <v>38796</v>
      </c>
      <c r="D503" s="69">
        <v>2006</v>
      </c>
      <c r="E503" s="32">
        <v>18.52</v>
      </c>
      <c r="F503" s="32">
        <v>236</v>
      </c>
      <c r="G503" s="101">
        <v>0.17499999999999999</v>
      </c>
      <c r="H503" s="101">
        <v>13.9</v>
      </c>
      <c r="I503" s="32">
        <v>1.24</v>
      </c>
      <c r="J503" s="101">
        <v>6.27</v>
      </c>
      <c r="K503" s="101">
        <v>12.7</v>
      </c>
      <c r="L503" s="18">
        <v>24.868421052631614</v>
      </c>
      <c r="M503" s="21">
        <v>0.16400000000000001</v>
      </c>
      <c r="N503" s="32"/>
      <c r="O503" s="21"/>
      <c r="P503" s="21">
        <v>1.7999999999999999E-2</v>
      </c>
      <c r="Q503" s="21">
        <v>2.27</v>
      </c>
      <c r="R503" s="104">
        <f t="shared" si="34"/>
        <v>2.2879999999999998</v>
      </c>
      <c r="S503" s="76">
        <f t="shared" si="35"/>
        <v>2288</v>
      </c>
      <c r="T503" s="21">
        <v>0.32465841123090777</v>
      </c>
      <c r="U503" s="21">
        <v>0.48255373159600973</v>
      </c>
    </row>
    <row r="504" spans="1:21">
      <c r="A504" s="34">
        <v>12</v>
      </c>
      <c r="B504" s="117" t="s">
        <v>15</v>
      </c>
      <c r="C504" s="37">
        <v>38796</v>
      </c>
      <c r="D504" s="69">
        <v>2006</v>
      </c>
      <c r="E504" s="32">
        <v>22.87</v>
      </c>
      <c r="F504" s="32">
        <v>719</v>
      </c>
      <c r="G504" s="101">
        <v>0.48699999999999999</v>
      </c>
      <c r="H504" s="101">
        <v>150.5</v>
      </c>
      <c r="I504" s="32">
        <v>12.97</v>
      </c>
      <c r="J504" s="101">
        <v>8.19</v>
      </c>
      <c r="K504" s="101">
        <v>83.9</v>
      </c>
      <c r="L504" s="18">
        <v>16.708860759493657</v>
      </c>
      <c r="M504" s="21">
        <v>6.4000000000000001E-2</v>
      </c>
      <c r="N504" s="32"/>
      <c r="O504" s="21"/>
      <c r="P504" s="21">
        <v>1.2829999999999999</v>
      </c>
      <c r="Q504" s="21">
        <v>4.47</v>
      </c>
      <c r="R504" s="104">
        <f t="shared" si="34"/>
        <v>5.7530000000000001</v>
      </c>
      <c r="S504" s="76">
        <f t="shared" si="35"/>
        <v>5753</v>
      </c>
      <c r="T504" s="21">
        <v>1.8427089358101378</v>
      </c>
      <c r="U504" s="21">
        <v>2.0342780780293275</v>
      </c>
    </row>
    <row r="505" spans="1:21">
      <c r="A505" s="34">
        <v>13</v>
      </c>
      <c r="B505" s="117" t="s">
        <v>16</v>
      </c>
      <c r="C505" s="37">
        <v>38796</v>
      </c>
      <c r="D505" s="69">
        <v>2006</v>
      </c>
      <c r="E505" s="32">
        <v>20.39</v>
      </c>
      <c r="F505" s="32">
        <v>370</v>
      </c>
      <c r="G505" s="101">
        <v>0.26400000000000001</v>
      </c>
      <c r="H505" s="101">
        <v>50.7</v>
      </c>
      <c r="I505" s="32">
        <v>4.55</v>
      </c>
      <c r="J505" s="101">
        <v>5.82</v>
      </c>
      <c r="K505" s="101">
        <v>93.5</v>
      </c>
      <c r="L505" s="18">
        <v>0.32876712328769586</v>
      </c>
      <c r="M505" s="21">
        <v>9.4E-2</v>
      </c>
      <c r="N505" s="32"/>
      <c r="O505" s="21"/>
      <c r="P505" s="21">
        <v>0.13600000000000001</v>
      </c>
      <c r="Q505" s="21">
        <v>2.5099999999999998</v>
      </c>
      <c r="R505" s="104">
        <f t="shared" si="34"/>
        <v>2.6459999999999999</v>
      </c>
      <c r="S505" s="76">
        <f t="shared" si="35"/>
        <v>2646</v>
      </c>
      <c r="T505" s="21">
        <v>1.2871001205865431</v>
      </c>
      <c r="U505" s="21">
        <v>1.2269234757684786</v>
      </c>
    </row>
    <row r="506" spans="1:21">
      <c r="A506" s="34">
        <v>14</v>
      </c>
      <c r="B506" s="117" t="s">
        <v>17</v>
      </c>
      <c r="C506" s="37">
        <v>38796</v>
      </c>
      <c r="D506" s="69">
        <v>2006</v>
      </c>
      <c r="E506" s="32">
        <v>20.56</v>
      </c>
      <c r="F506" s="32">
        <v>372</v>
      </c>
      <c r="G506" s="101">
        <v>0.26400000000000001</v>
      </c>
      <c r="H506" s="101">
        <v>24.7</v>
      </c>
      <c r="I506" s="32">
        <v>2.21</v>
      </c>
      <c r="J506" s="101">
        <v>6.92</v>
      </c>
      <c r="K506" s="101">
        <v>109</v>
      </c>
      <c r="L506" s="18">
        <v>15.620253164556914</v>
      </c>
      <c r="M506" s="21">
        <v>0.54100000000000004</v>
      </c>
      <c r="N506" s="32"/>
      <c r="O506" s="21"/>
      <c r="P506" s="21">
        <v>0.12</v>
      </c>
      <c r="Q506" s="21">
        <v>4.47</v>
      </c>
      <c r="R506" s="104">
        <f t="shared" si="34"/>
        <v>4.59</v>
      </c>
      <c r="S506" s="76">
        <f t="shared" si="35"/>
        <v>4590</v>
      </c>
      <c r="T506" s="21">
        <v>0.91323918734506337</v>
      </c>
      <c r="U506" s="21">
        <v>1.2152795075056471</v>
      </c>
    </row>
    <row r="507" spans="1:21">
      <c r="A507" s="34" t="s">
        <v>81</v>
      </c>
      <c r="B507" s="117"/>
      <c r="C507" s="37">
        <v>38796</v>
      </c>
      <c r="D507" s="69">
        <v>2006</v>
      </c>
      <c r="E507" s="32"/>
      <c r="F507" s="32"/>
      <c r="G507" s="32"/>
      <c r="H507" s="32"/>
      <c r="I507" s="32"/>
      <c r="J507" s="32"/>
      <c r="K507" s="32"/>
      <c r="L507" s="18">
        <v>9.4056847545219746</v>
      </c>
      <c r="M507" s="21">
        <v>6.2E-2</v>
      </c>
      <c r="N507" s="32"/>
      <c r="O507" s="21"/>
      <c r="P507" s="21">
        <v>1.7999999999999999E-2</v>
      </c>
      <c r="Q507" s="21">
        <v>1.68</v>
      </c>
      <c r="R507" s="104">
        <f t="shared" si="34"/>
        <v>1.698</v>
      </c>
      <c r="S507" s="76">
        <f t="shared" si="35"/>
        <v>1698</v>
      </c>
      <c r="T507" s="21">
        <v>0.58119635084283139</v>
      </c>
      <c r="U507" s="21">
        <v>0.67091917651451971</v>
      </c>
    </row>
    <row r="508" spans="1:21">
      <c r="A508" s="34" t="s">
        <v>59</v>
      </c>
      <c r="B508" s="117"/>
      <c r="C508" s="37">
        <v>38796</v>
      </c>
      <c r="D508" s="69">
        <v>2006</v>
      </c>
      <c r="E508" s="32"/>
      <c r="F508" s="32"/>
      <c r="G508" s="32"/>
      <c r="H508" s="32"/>
      <c r="I508" s="32"/>
      <c r="J508" s="32"/>
      <c r="K508" s="32"/>
      <c r="L508" s="18">
        <v>-0.60975609756097615</v>
      </c>
      <c r="M508" s="21">
        <v>2.3E-2</v>
      </c>
      <c r="N508" s="32"/>
      <c r="O508" s="21"/>
      <c r="P508" s="21">
        <v>7.0000000000000001E-3</v>
      </c>
      <c r="Q508" s="21">
        <v>7.0000000000000007E-2</v>
      </c>
      <c r="R508" s="104">
        <f t="shared" si="34"/>
        <v>7.7000000000000013E-2</v>
      </c>
      <c r="S508" s="76">
        <f t="shared" si="35"/>
        <v>77.000000000000014</v>
      </c>
      <c r="T508" s="21">
        <v>3.8812061938485798E-2</v>
      </c>
      <c r="U508" s="21">
        <v>1.2740404991237561E-2</v>
      </c>
    </row>
    <row r="509" spans="1:21">
      <c r="A509" s="34">
        <v>1</v>
      </c>
      <c r="B509" s="75" t="s">
        <v>3</v>
      </c>
      <c r="C509" s="37">
        <v>38830</v>
      </c>
      <c r="D509" s="69">
        <v>2006</v>
      </c>
      <c r="E509" s="32">
        <v>22.24</v>
      </c>
      <c r="F509" s="32">
        <v>397</v>
      </c>
      <c r="G509" s="32">
        <v>0.27300000000000002</v>
      </c>
      <c r="H509" s="32">
        <v>62.5</v>
      </c>
      <c r="I509" s="32">
        <v>5.43</v>
      </c>
      <c r="J509" s="32">
        <v>6.93</v>
      </c>
      <c r="K509" s="32">
        <v>123.1</v>
      </c>
      <c r="L509" s="22">
        <v>2.6857142857142757</v>
      </c>
      <c r="M509" s="21">
        <v>0.11523817586833018</v>
      </c>
      <c r="N509" s="32"/>
      <c r="O509" s="21"/>
      <c r="P509" s="21">
        <v>0.10760927649354551</v>
      </c>
      <c r="Q509" s="21">
        <v>0.79600000000000004</v>
      </c>
      <c r="R509" s="104">
        <f t="shared" si="34"/>
        <v>0.9036092764935455</v>
      </c>
      <c r="S509" s="76">
        <f t="shared" si="35"/>
        <v>903.60927649354551</v>
      </c>
      <c r="T509" s="21">
        <v>0.91133648120703614</v>
      </c>
      <c r="U509" s="21">
        <v>0.92559302620121409</v>
      </c>
    </row>
    <row r="510" spans="1:21">
      <c r="A510" s="34">
        <v>2</v>
      </c>
      <c r="B510" s="117" t="s">
        <v>4</v>
      </c>
      <c r="C510" s="37">
        <v>38830</v>
      </c>
      <c r="D510" s="69">
        <v>2006</v>
      </c>
      <c r="E510" s="32">
        <v>22.76</v>
      </c>
      <c r="F510" s="32">
        <v>375</v>
      </c>
      <c r="G510" s="32">
        <v>0.254</v>
      </c>
      <c r="H510" s="32">
        <v>62.6</v>
      </c>
      <c r="I510" s="32">
        <v>5.38</v>
      </c>
      <c r="J510" s="32">
        <v>7.27</v>
      </c>
      <c r="K510" s="32">
        <v>91.2</v>
      </c>
      <c r="L510" s="18">
        <v>3.5772357723577661</v>
      </c>
      <c r="M510" s="21">
        <v>7.3947226958507861E-2</v>
      </c>
      <c r="N510" s="32"/>
      <c r="O510" s="21"/>
      <c r="P510" s="21">
        <v>0.31055944160912641</v>
      </c>
      <c r="Q510" s="21">
        <v>1.028</v>
      </c>
      <c r="R510" s="104">
        <f t="shared" si="34"/>
        <v>1.3385594416091264</v>
      </c>
      <c r="S510" s="76">
        <f t="shared" si="35"/>
        <v>1338.5594416091265</v>
      </c>
      <c r="T510" s="21">
        <v>0.75868515356653821</v>
      </c>
      <c r="U510" s="21">
        <v>0.77255999048554913</v>
      </c>
    </row>
    <row r="511" spans="1:21">
      <c r="A511" s="34">
        <v>3</v>
      </c>
      <c r="B511" s="117" t="s">
        <v>10</v>
      </c>
      <c r="C511" s="37">
        <v>38830</v>
      </c>
      <c r="D511" s="69">
        <v>2006</v>
      </c>
      <c r="E511" s="32">
        <v>23.5</v>
      </c>
      <c r="F511" s="32">
        <v>374</v>
      </c>
      <c r="G511" s="32">
        <v>0.25</v>
      </c>
      <c r="H511" s="32">
        <v>39.700000000000003</v>
      </c>
      <c r="I511" s="32">
        <v>3.36</v>
      </c>
      <c r="J511" s="32">
        <v>7.52</v>
      </c>
      <c r="K511" s="32">
        <v>107.6</v>
      </c>
      <c r="L511" s="18">
        <v>6.2532981530343292</v>
      </c>
      <c r="M511" s="21">
        <v>0.13716211485015634</v>
      </c>
      <c r="N511" s="32"/>
      <c r="O511" s="21"/>
      <c r="P511" s="21">
        <v>0.17343095166616634</v>
      </c>
      <c r="Q511" s="21">
        <v>0.85199999999999998</v>
      </c>
      <c r="R511" s="104">
        <f t="shared" si="34"/>
        <v>1.0254309516661664</v>
      </c>
      <c r="S511" s="76">
        <f t="shared" si="35"/>
        <v>1025.4309516661665</v>
      </c>
      <c r="T511" s="21">
        <v>0.92724049308053402</v>
      </c>
      <c r="U511" s="21">
        <v>0.94157948200563779</v>
      </c>
    </row>
    <row r="512" spans="1:21">
      <c r="A512" s="34">
        <v>4</v>
      </c>
      <c r="B512" s="117" t="s">
        <v>8</v>
      </c>
      <c r="C512" s="37">
        <v>38830</v>
      </c>
      <c r="D512" s="69">
        <v>2006</v>
      </c>
      <c r="E512" s="32">
        <v>23.8</v>
      </c>
      <c r="F512" s="32">
        <v>411</v>
      </c>
      <c r="G512" s="32">
        <v>0.27300000000000002</v>
      </c>
      <c r="H512" s="32">
        <v>4.4000000000000004</v>
      </c>
      <c r="I512" s="32">
        <v>0.37</v>
      </c>
      <c r="J512" s="32">
        <v>7.17</v>
      </c>
      <c r="K512" s="32">
        <v>-168.8</v>
      </c>
      <c r="L512" s="18">
        <v>5.6854838709677198</v>
      </c>
      <c r="M512" s="21">
        <v>0.2713145074379264</v>
      </c>
      <c r="N512" s="32"/>
      <c r="O512" s="21"/>
      <c r="P512" s="21">
        <v>1.4361903332332671E-2</v>
      </c>
      <c r="Q512" s="21">
        <v>1.2030000000000001</v>
      </c>
      <c r="R512" s="104">
        <f t="shared" si="34"/>
        <v>1.2173619033323329</v>
      </c>
      <c r="S512" s="76">
        <f t="shared" si="35"/>
        <v>1217.3619033323328</v>
      </c>
      <c r="T512" s="21">
        <v>0.70424449753802576</v>
      </c>
      <c r="U512" s="21">
        <v>0.68798088916886957</v>
      </c>
    </row>
    <row r="513" spans="1:21">
      <c r="A513" s="34">
        <v>5</v>
      </c>
      <c r="B513" s="117" t="s">
        <v>6</v>
      </c>
      <c r="C513" s="37">
        <v>38830</v>
      </c>
      <c r="D513" s="69">
        <v>2006</v>
      </c>
      <c r="E513" s="32">
        <v>22.77</v>
      </c>
      <c r="F513" s="32">
        <v>565</v>
      </c>
      <c r="G513" s="32">
        <v>0.38400000000000001</v>
      </c>
      <c r="H513" s="32">
        <v>46.6</v>
      </c>
      <c r="I513" s="32">
        <v>3.99</v>
      </c>
      <c r="J513" s="32">
        <v>7.28</v>
      </c>
      <c r="K513" s="32">
        <v>40.6</v>
      </c>
      <c r="L513" s="18">
        <v>3.3810888252148614</v>
      </c>
      <c r="M513" s="21">
        <v>0.10886312978141618</v>
      </c>
      <c r="N513" s="32"/>
      <c r="O513" s="21"/>
      <c r="P513" s="21">
        <v>3.8724258480936662</v>
      </c>
      <c r="Q513" s="21">
        <v>0.82299999999999995</v>
      </c>
      <c r="R513" s="104">
        <f t="shared" si="34"/>
        <v>4.6954258480936666</v>
      </c>
      <c r="S513" s="76">
        <f t="shared" si="35"/>
        <v>4695.4258480936669</v>
      </c>
      <c r="T513" s="21">
        <v>0.64674537768768681</v>
      </c>
      <c r="U513" s="21">
        <v>0.65488094976469957</v>
      </c>
    </row>
    <row r="514" spans="1:21">
      <c r="A514" s="34">
        <v>6</v>
      </c>
      <c r="B514" s="117" t="s">
        <v>21</v>
      </c>
      <c r="C514" s="37">
        <v>38830</v>
      </c>
      <c r="D514" s="69">
        <v>2006</v>
      </c>
      <c r="E514" s="32">
        <v>23.08</v>
      </c>
      <c r="F514" s="32">
        <v>400</v>
      </c>
      <c r="G514" s="32">
        <v>0.27</v>
      </c>
      <c r="H514" s="32">
        <v>37.200000000000003</v>
      </c>
      <c r="I514" s="32">
        <v>3.18</v>
      </c>
      <c r="J514" s="32">
        <v>7.48</v>
      </c>
      <c r="K514" s="32">
        <v>68.599999999999994</v>
      </c>
      <c r="L514" s="18">
        <v>1.8902439024390532</v>
      </c>
      <c r="M514" s="21">
        <v>9.6475845108469488E-2</v>
      </c>
      <c r="N514" s="32"/>
      <c r="O514" s="21"/>
      <c r="P514" s="21">
        <v>8.4600133593515476</v>
      </c>
      <c r="Q514" s="21">
        <v>0.79400000000000004</v>
      </c>
      <c r="R514" s="104">
        <f t="shared" si="34"/>
        <v>9.2540133593515481</v>
      </c>
      <c r="S514" s="76">
        <f t="shared" si="35"/>
        <v>9254.0133593515475</v>
      </c>
      <c r="T514" s="21">
        <v>0.89502467415729448</v>
      </c>
      <c r="U514" s="21">
        <v>0.86270487522220696</v>
      </c>
    </row>
    <row r="515" spans="1:21">
      <c r="A515" s="34">
        <v>7</v>
      </c>
      <c r="B515" s="117" t="s">
        <v>22</v>
      </c>
      <c r="C515" s="37">
        <v>38830</v>
      </c>
      <c r="D515" s="69">
        <v>2006</v>
      </c>
      <c r="E515" s="32">
        <v>24.2</v>
      </c>
      <c r="F515" s="32">
        <v>397</v>
      </c>
      <c r="G515" s="32">
        <v>0.26200000000000001</v>
      </c>
      <c r="H515" s="32">
        <v>49.2</v>
      </c>
      <c r="I515" s="32">
        <v>4.12</v>
      </c>
      <c r="J515" s="32">
        <v>7.77</v>
      </c>
      <c r="K515" s="32">
        <v>61</v>
      </c>
      <c r="L515" s="18">
        <v>1.7999999999999763</v>
      </c>
      <c r="M515" s="21">
        <v>0.14813272261489993</v>
      </c>
      <c r="N515" s="32"/>
      <c r="O515" s="21"/>
      <c r="P515" s="21">
        <v>8.0102319123386376</v>
      </c>
      <c r="Q515" s="21">
        <v>0.76500000000000001</v>
      </c>
      <c r="R515" s="104">
        <f t="shared" si="34"/>
        <v>8.7752319123386382</v>
      </c>
      <c r="S515" s="76">
        <f t="shared" si="35"/>
        <v>8775.2319123386387</v>
      </c>
      <c r="T515" s="21">
        <v>0.88727656580866721</v>
      </c>
      <c r="U515" s="21">
        <v>0.87610783654196778</v>
      </c>
    </row>
    <row r="516" spans="1:21">
      <c r="A516" s="34">
        <v>8</v>
      </c>
      <c r="B516" s="117" t="s">
        <v>7</v>
      </c>
      <c r="C516" s="37">
        <v>38830</v>
      </c>
      <c r="D516" s="69">
        <v>2006</v>
      </c>
      <c r="E516" s="32">
        <v>28.91</v>
      </c>
      <c r="F516" s="32">
        <v>357</v>
      </c>
      <c r="G516" s="32">
        <v>0.216</v>
      </c>
      <c r="H516" s="32">
        <v>73.8</v>
      </c>
      <c r="I516" s="32">
        <v>5.69</v>
      </c>
      <c r="J516" s="32">
        <v>8.31</v>
      </c>
      <c r="K516" s="32">
        <v>57</v>
      </c>
      <c r="L516" s="18">
        <v>4.768786127167667</v>
      </c>
      <c r="M516" s="21">
        <v>5.6826168226443444E-2</v>
      </c>
      <c r="N516" s="32"/>
      <c r="O516" s="21"/>
      <c r="P516" s="21">
        <v>8.876763734614268E-3</v>
      </c>
      <c r="Q516" s="21">
        <v>1.028</v>
      </c>
      <c r="R516" s="104">
        <f t="shared" si="34"/>
        <v>1.0368767637346143</v>
      </c>
      <c r="S516" s="76">
        <f t="shared" si="35"/>
        <v>1036.8767637346143</v>
      </c>
      <c r="T516" s="21">
        <v>0.57978201145536246</v>
      </c>
      <c r="U516" s="21">
        <v>0.59168069878083385</v>
      </c>
    </row>
    <row r="517" spans="1:21">
      <c r="A517" s="34">
        <v>9</v>
      </c>
      <c r="B517" s="117" t="s">
        <v>9</v>
      </c>
      <c r="C517" s="37">
        <v>38830</v>
      </c>
      <c r="D517" s="69">
        <v>2006</v>
      </c>
      <c r="E517" s="32">
        <v>22.39</v>
      </c>
      <c r="F517" s="32">
        <v>307</v>
      </c>
      <c r="G517" s="32">
        <v>0.21</v>
      </c>
      <c r="H517" s="32">
        <v>16.399999999999999</v>
      </c>
      <c r="I517" s="32">
        <v>1.42</v>
      </c>
      <c r="J517" s="32">
        <v>5.93</v>
      </c>
      <c r="K517" s="32">
        <v>48.9</v>
      </c>
      <c r="L517" s="18">
        <v>37.337278106508933</v>
      </c>
      <c r="M517" s="21">
        <v>0.27665296066517958</v>
      </c>
      <c r="N517" s="32"/>
      <c r="O517" s="21"/>
      <c r="P517" s="21">
        <v>1.9847042930051073E-2</v>
      </c>
      <c r="Q517" s="21">
        <v>1.349</v>
      </c>
      <c r="R517" s="104">
        <f t="shared" si="34"/>
        <v>1.368847042930051</v>
      </c>
      <c r="S517" s="76">
        <f t="shared" si="35"/>
        <v>1368.847042930051</v>
      </c>
      <c r="T517" s="21">
        <v>0.94567545297098909</v>
      </c>
      <c r="U517" s="21">
        <v>1.1909558310132267</v>
      </c>
    </row>
    <row r="518" spans="1:21">
      <c r="A518" s="34">
        <v>10</v>
      </c>
      <c r="B518" s="117" t="s">
        <v>23</v>
      </c>
      <c r="C518" s="37">
        <v>38830</v>
      </c>
      <c r="D518" s="69">
        <v>2006</v>
      </c>
      <c r="E518" s="32">
        <v>21.81</v>
      </c>
      <c r="F518" s="32">
        <v>459</v>
      </c>
      <c r="G518" s="32">
        <v>0.318</v>
      </c>
      <c r="H518" s="32">
        <v>34.9</v>
      </c>
      <c r="I518" s="32">
        <v>3.05</v>
      </c>
      <c r="J518" s="32">
        <v>5.85</v>
      </c>
      <c r="K518" s="32">
        <v>123.6</v>
      </c>
      <c r="L518" s="18">
        <v>5.4371584699453326</v>
      </c>
      <c r="M518" s="21">
        <v>0.75495418266033898</v>
      </c>
      <c r="N518" s="32"/>
      <c r="O518" s="21"/>
      <c r="P518" s="21">
        <v>0.12954983488441912</v>
      </c>
      <c r="Q518" s="21">
        <v>2.1379999999999999</v>
      </c>
      <c r="R518" s="104">
        <f t="shared" si="34"/>
        <v>2.2675498348844192</v>
      </c>
      <c r="S518" s="76">
        <f t="shared" si="35"/>
        <v>2267.5498348844194</v>
      </c>
      <c r="T518" s="21">
        <v>1.2659985639102884</v>
      </c>
      <c r="U518" s="21">
        <v>1.3659052226256287</v>
      </c>
    </row>
    <row r="519" spans="1:21">
      <c r="A519" s="34">
        <v>11</v>
      </c>
      <c r="B519" s="117" t="s">
        <v>14</v>
      </c>
      <c r="C519" s="37">
        <v>38830</v>
      </c>
      <c r="D519" s="69">
        <v>2006</v>
      </c>
      <c r="E519" s="32"/>
      <c r="F519" s="32"/>
      <c r="G519" s="32"/>
      <c r="H519" s="32"/>
      <c r="I519" s="32"/>
      <c r="J519" s="32"/>
      <c r="K519" s="32"/>
      <c r="L519" s="16"/>
      <c r="M519" s="21"/>
      <c r="N519" s="32"/>
      <c r="O519" s="21"/>
      <c r="P519" s="21"/>
      <c r="Q519" s="21"/>
      <c r="R519" s="32"/>
      <c r="S519" s="76" t="s">
        <v>92</v>
      </c>
      <c r="T519" s="21"/>
      <c r="U519" s="21"/>
    </row>
    <row r="520" spans="1:21">
      <c r="A520" s="34">
        <v>12</v>
      </c>
      <c r="B520" s="117" t="s">
        <v>15</v>
      </c>
      <c r="C520" s="37">
        <v>38830</v>
      </c>
      <c r="D520" s="69">
        <v>2006</v>
      </c>
      <c r="E520" s="32">
        <v>31.46</v>
      </c>
      <c r="F520" s="32">
        <v>985</v>
      </c>
      <c r="G520" s="32">
        <v>0.56999999999999995</v>
      </c>
      <c r="H520" s="32">
        <v>144</v>
      </c>
      <c r="I520" s="32">
        <v>10.58</v>
      </c>
      <c r="J520" s="32">
        <v>10.18</v>
      </c>
      <c r="K520" s="32">
        <v>25.8</v>
      </c>
      <c r="L520" s="18">
        <v>10.588235294117659</v>
      </c>
      <c r="M520" s="21">
        <v>8.7457487229420428E-2</v>
      </c>
      <c r="N520" s="32"/>
      <c r="O520" s="21"/>
      <c r="P520" s="21">
        <v>1.1126879315520866</v>
      </c>
      <c r="Q520" s="21">
        <v>1.875</v>
      </c>
      <c r="R520" s="21">
        <f t="shared" ref="R520:R583" si="36">P520+Q520</f>
        <v>2.9876879315520863</v>
      </c>
      <c r="S520" s="76">
        <f t="shared" si="35"/>
        <v>2987.6879315520864</v>
      </c>
      <c r="T520" s="21">
        <v>0.94017099846058949</v>
      </c>
      <c r="U520" s="21">
        <v>1.6429197609523625</v>
      </c>
    </row>
    <row r="521" spans="1:21">
      <c r="A521" s="34">
        <v>13</v>
      </c>
      <c r="B521" s="117" t="s">
        <v>16</v>
      </c>
      <c r="C521" s="37">
        <v>38830</v>
      </c>
      <c r="D521" s="69">
        <v>2006</v>
      </c>
      <c r="E521" s="32">
        <v>23.58</v>
      </c>
      <c r="F521" s="32">
        <v>400</v>
      </c>
      <c r="G521" s="32">
        <v>0.26700000000000002</v>
      </c>
      <c r="H521" s="32">
        <v>29.7</v>
      </c>
      <c r="I521" s="32">
        <v>2.52</v>
      </c>
      <c r="J521" s="32">
        <v>7.5</v>
      </c>
      <c r="K521" s="32">
        <v>71.900000000000006</v>
      </c>
      <c r="L521" s="18">
        <v>1.9658119658119551</v>
      </c>
      <c r="M521" s="21">
        <v>0.11306133086304249</v>
      </c>
      <c r="N521" s="32"/>
      <c r="O521" s="21"/>
      <c r="P521" s="21">
        <v>7.4698438907235098E-2</v>
      </c>
      <c r="Q521" s="21">
        <v>0.94</v>
      </c>
      <c r="R521" s="21">
        <f t="shared" si="36"/>
        <v>1.0146984389072351</v>
      </c>
      <c r="S521" s="76">
        <f t="shared" si="35"/>
        <v>1014.6984389072351</v>
      </c>
      <c r="T521" s="21">
        <v>1.6801130046478254</v>
      </c>
      <c r="U521" s="21">
        <v>1.6614897112414488</v>
      </c>
    </row>
    <row r="522" spans="1:21">
      <c r="A522" s="34">
        <v>14</v>
      </c>
      <c r="B522" s="117" t="s">
        <v>17</v>
      </c>
      <c r="C522" s="37">
        <v>38830</v>
      </c>
      <c r="D522" s="69">
        <v>2006</v>
      </c>
      <c r="E522" s="32">
        <v>24.82</v>
      </c>
      <c r="F522" s="32">
        <v>411</v>
      </c>
      <c r="G522" s="32">
        <v>0.26800000000000002</v>
      </c>
      <c r="H522" s="32">
        <v>28.8</v>
      </c>
      <c r="I522" s="32">
        <v>2.37</v>
      </c>
      <c r="J522" s="32">
        <v>7.98</v>
      </c>
      <c r="K522" s="32">
        <v>81</v>
      </c>
      <c r="L522" s="18">
        <v>10</v>
      </c>
      <c r="M522" s="21">
        <v>0.26749639040484241</v>
      </c>
      <c r="N522" s="32"/>
      <c r="O522" s="21"/>
      <c r="P522" s="21">
        <v>0.15149039327529273</v>
      </c>
      <c r="Q522" s="21">
        <v>1.758</v>
      </c>
      <c r="R522" s="21">
        <f t="shared" si="36"/>
        <v>1.9094903932752927</v>
      </c>
      <c r="S522" s="76">
        <f t="shared" si="35"/>
        <v>1909.4903932752927</v>
      </c>
      <c r="T522" s="21">
        <v>1.0096992956412247</v>
      </c>
      <c r="U522" s="21">
        <v>1.0905636627837116</v>
      </c>
    </row>
    <row r="523" spans="1:21">
      <c r="A523" s="34">
        <v>15</v>
      </c>
      <c r="B523" s="117" t="s">
        <v>18</v>
      </c>
      <c r="C523" s="37">
        <v>38830</v>
      </c>
      <c r="D523" s="69">
        <v>2006</v>
      </c>
      <c r="E523" s="32">
        <v>31.85</v>
      </c>
      <c r="F523" s="32">
        <v>804</v>
      </c>
      <c r="G523" s="32">
        <v>0.46200000000000002</v>
      </c>
      <c r="H523" s="32">
        <v>116.9</v>
      </c>
      <c r="I523" s="32">
        <v>8.5500000000000007</v>
      </c>
      <c r="J523" s="32">
        <v>9.25</v>
      </c>
      <c r="K523" s="32">
        <v>20.399999999999999</v>
      </c>
      <c r="L523" s="18">
        <v>23.5843373493976</v>
      </c>
      <c r="M523" s="21">
        <v>0.14120482700283352</v>
      </c>
      <c r="N523" s="32"/>
      <c r="O523" s="21"/>
      <c r="P523" s="21">
        <v>0.22828234764335037</v>
      </c>
      <c r="Q523" s="21">
        <v>3.306</v>
      </c>
      <c r="R523" s="21">
        <f t="shared" si="36"/>
        <v>3.5342823476433503</v>
      </c>
      <c r="S523" s="76">
        <f t="shared" si="35"/>
        <v>3534.2823476433505</v>
      </c>
      <c r="T523" s="21">
        <v>1.5618524035371995</v>
      </c>
      <c r="U523" s="21">
        <v>1.719904428817483</v>
      </c>
    </row>
    <row r="524" spans="1:21">
      <c r="A524" s="34" t="s">
        <v>82</v>
      </c>
      <c r="B524" s="117">
        <v>14</v>
      </c>
      <c r="C524" s="37">
        <v>38830</v>
      </c>
      <c r="D524" s="69">
        <v>2006</v>
      </c>
      <c r="E524" s="32"/>
      <c r="F524" s="32"/>
      <c r="G524" s="32"/>
      <c r="H524" s="32"/>
      <c r="I524" s="32"/>
      <c r="J524" s="32"/>
      <c r="K524" s="32"/>
      <c r="L524" s="18">
        <v>9.464285714285726</v>
      </c>
      <c r="M524" s="21">
        <v>0.30367348120700471</v>
      </c>
      <c r="N524" s="32"/>
      <c r="O524" s="21"/>
      <c r="P524" s="21">
        <v>0.16794581206844794</v>
      </c>
      <c r="Q524" s="21">
        <v>1.7869999999999999</v>
      </c>
      <c r="R524" s="21">
        <f t="shared" si="36"/>
        <v>1.954945812068448</v>
      </c>
      <c r="S524" s="76">
        <f t="shared" si="35"/>
        <v>1954.945812068448</v>
      </c>
      <c r="T524" s="21">
        <v>1.0226128095556035</v>
      </c>
      <c r="U524" s="21">
        <v>1.1095324075234507</v>
      </c>
    </row>
    <row r="525" spans="1:21">
      <c r="A525" s="34" t="s">
        <v>59</v>
      </c>
      <c r="B525" s="117"/>
      <c r="C525" s="37">
        <v>38830</v>
      </c>
      <c r="D525" s="69">
        <v>2006</v>
      </c>
      <c r="E525" s="32"/>
      <c r="F525" s="32"/>
      <c r="G525" s="32"/>
      <c r="H525" s="32"/>
      <c r="I525" s="32"/>
      <c r="J525" s="32"/>
      <c r="K525" s="32"/>
      <c r="L525" s="18">
        <v>1.9743589743589918</v>
      </c>
      <c r="M525" s="21">
        <v>5.2887115359732367E-2</v>
      </c>
      <c r="N525" s="32"/>
      <c r="O525" s="21"/>
      <c r="P525" s="21">
        <v>1.4361903332332671E-2</v>
      </c>
      <c r="Q525" s="21">
        <v>0.26800000000000002</v>
      </c>
      <c r="R525" s="21">
        <f t="shared" si="36"/>
        <v>0.28236190333233269</v>
      </c>
      <c r="S525" s="76">
        <f t="shared" si="35"/>
        <v>282.3619033323327</v>
      </c>
      <c r="T525" s="21">
        <v>1.0822783267242404E-2</v>
      </c>
      <c r="U525" s="21">
        <v>7.1347285698419444E-3</v>
      </c>
    </row>
    <row r="526" spans="1:21">
      <c r="A526" s="34">
        <v>1</v>
      </c>
      <c r="B526" s="75" t="s">
        <v>3</v>
      </c>
      <c r="C526" s="37">
        <v>38871</v>
      </c>
      <c r="D526" s="69">
        <v>2006</v>
      </c>
      <c r="E526" s="32">
        <v>23.42</v>
      </c>
      <c r="F526" s="32">
        <v>271</v>
      </c>
      <c r="G526" s="32">
        <v>0.18099999999999999</v>
      </c>
      <c r="H526" s="32">
        <v>60.4</v>
      </c>
      <c r="I526" s="32">
        <v>5.14</v>
      </c>
      <c r="J526" s="32">
        <v>5.24</v>
      </c>
      <c r="K526" s="32">
        <v>142.30000000000001</v>
      </c>
      <c r="L526" s="22">
        <v>9.3557422969187183</v>
      </c>
      <c r="M526" s="21">
        <v>7.0679034685282721E-2</v>
      </c>
      <c r="N526" s="32"/>
      <c r="O526" s="21"/>
      <c r="P526" s="21">
        <v>0.21172988623402456</v>
      </c>
      <c r="Q526" s="76">
        <v>2.0299999999999998</v>
      </c>
      <c r="R526" s="21">
        <f>P526+Q526</f>
        <v>2.2417298862340242</v>
      </c>
      <c r="S526" s="76">
        <f t="shared" si="35"/>
        <v>2241.7298862340244</v>
      </c>
      <c r="T526" s="21">
        <v>0.36530821687291631</v>
      </c>
      <c r="U526" s="21">
        <v>0.45971418453852469</v>
      </c>
    </row>
    <row r="527" spans="1:21">
      <c r="A527" s="34">
        <v>2</v>
      </c>
      <c r="B527" s="117" t="s">
        <v>4</v>
      </c>
      <c r="C527" s="37">
        <v>38871</v>
      </c>
      <c r="D527" s="69">
        <v>2006</v>
      </c>
      <c r="E527" s="32">
        <v>23.39</v>
      </c>
      <c r="F527" s="32">
        <v>273</v>
      </c>
      <c r="G527" s="32">
        <v>0.183</v>
      </c>
      <c r="H527" s="32">
        <v>43.3</v>
      </c>
      <c r="I527" s="32">
        <v>3.67</v>
      </c>
      <c r="J527" s="32">
        <v>5.84</v>
      </c>
      <c r="K527" s="32">
        <v>116.3</v>
      </c>
      <c r="L527" s="18">
        <v>11.298342541436494</v>
      </c>
      <c r="M527" s="21">
        <v>6.9191719100105076E-2</v>
      </c>
      <c r="N527" s="32"/>
      <c r="O527" s="21"/>
      <c r="P527" s="21">
        <v>0.21751528090544853</v>
      </c>
      <c r="Q527" s="76">
        <v>2.4700000000000002</v>
      </c>
      <c r="R527" s="21">
        <f t="shared" si="36"/>
        <v>2.6875152809054486</v>
      </c>
      <c r="S527" s="76">
        <f t="shared" si="35"/>
        <v>2687.5152809054484</v>
      </c>
      <c r="T527" s="21">
        <v>0.3748175470319286</v>
      </c>
      <c r="U527" s="21">
        <v>0.47260743327601035</v>
      </c>
    </row>
    <row r="528" spans="1:21">
      <c r="A528" s="34">
        <v>3</v>
      </c>
      <c r="B528" s="117" t="s">
        <v>10</v>
      </c>
      <c r="C528" s="37">
        <v>38871</v>
      </c>
      <c r="D528" s="69">
        <v>2006</v>
      </c>
      <c r="E528" s="32">
        <v>24.04</v>
      </c>
      <c r="F528" s="32">
        <v>270</v>
      </c>
      <c r="G528" s="32">
        <v>0.17899999999999999</v>
      </c>
      <c r="H528" s="32">
        <v>52.9</v>
      </c>
      <c r="I528" s="32">
        <v>4.42</v>
      </c>
      <c r="J528" s="32">
        <v>5.44</v>
      </c>
      <c r="K528" s="32">
        <v>123.5</v>
      </c>
      <c r="L528" s="18">
        <v>4.918032786885159</v>
      </c>
      <c r="M528" s="21">
        <v>0.11718689169145516</v>
      </c>
      <c r="N528" s="32"/>
      <c r="O528" s="21"/>
      <c r="P528" s="21">
        <v>0.4373602784195596</v>
      </c>
      <c r="Q528" s="76">
        <v>2.4700000000000002</v>
      </c>
      <c r="R528" s="21">
        <f t="shared" si="36"/>
        <v>2.90736027841956</v>
      </c>
      <c r="S528" s="76">
        <f t="shared" si="35"/>
        <v>2907.36027841956</v>
      </c>
      <c r="T528" s="21">
        <v>0.35810829546680706</v>
      </c>
      <c r="U528" s="21">
        <v>0.48578058972014421</v>
      </c>
    </row>
    <row r="529" spans="1:21">
      <c r="A529" s="34">
        <v>4</v>
      </c>
      <c r="B529" s="117" t="s">
        <v>8</v>
      </c>
      <c r="C529" s="37">
        <v>38871</v>
      </c>
      <c r="D529" s="69">
        <v>2006</v>
      </c>
      <c r="E529" s="32">
        <v>26.44</v>
      </c>
      <c r="F529" s="32">
        <v>411</v>
      </c>
      <c r="G529" s="32">
        <v>0.26</v>
      </c>
      <c r="H529" s="32">
        <v>5.8</v>
      </c>
      <c r="I529" s="32">
        <v>0.45</v>
      </c>
      <c r="J529" s="32">
        <v>5.36</v>
      </c>
      <c r="K529" s="32">
        <v>-127.6</v>
      </c>
      <c r="L529" s="18">
        <v>2.2105263157894202</v>
      </c>
      <c r="M529" s="21">
        <v>0.37851993799491362</v>
      </c>
      <c r="N529" s="32"/>
      <c r="O529" s="21"/>
      <c r="P529" s="21">
        <v>-2.3297166086625604E-3</v>
      </c>
      <c r="Q529" s="76">
        <v>1.69</v>
      </c>
      <c r="R529" s="21">
        <f t="shared" si="36"/>
        <v>1.6876702833913373</v>
      </c>
      <c r="S529" s="76">
        <f t="shared" si="35"/>
        <v>1687.6702833913373</v>
      </c>
      <c r="T529" s="21">
        <v>0.35883847617544551</v>
      </c>
      <c r="U529" s="21">
        <v>0.40418749323217545</v>
      </c>
    </row>
    <row r="530" spans="1:21">
      <c r="A530" s="34">
        <v>5</v>
      </c>
      <c r="B530" s="117" t="s">
        <v>6</v>
      </c>
      <c r="C530" s="37">
        <v>38871</v>
      </c>
      <c r="D530" s="69">
        <v>2006</v>
      </c>
      <c r="E530" s="32">
        <v>24.27</v>
      </c>
      <c r="F530" s="32">
        <v>432</v>
      </c>
      <c r="G530" s="32">
        <v>0.28499999999999998</v>
      </c>
      <c r="H530" s="32">
        <v>63.2</v>
      </c>
      <c r="I530" s="32">
        <v>5.29</v>
      </c>
      <c r="J530" s="32">
        <v>5.0999999999999996</v>
      </c>
      <c r="K530" s="32">
        <v>247.1</v>
      </c>
      <c r="L530" s="18">
        <v>4.9595687331536613</v>
      </c>
      <c r="M530" s="21">
        <v>0.52041652938528737</v>
      </c>
      <c r="N530" s="32"/>
      <c r="O530" s="21"/>
      <c r="P530" s="21">
        <v>5.7827537800134543</v>
      </c>
      <c r="Q530" s="76">
        <v>3.81</v>
      </c>
      <c r="R530" s="21">
        <f t="shared" si="36"/>
        <v>9.5927537800134548</v>
      </c>
      <c r="S530" s="76">
        <f t="shared" si="35"/>
        <v>9592.7537800134542</v>
      </c>
      <c r="T530" s="21">
        <v>0.57694175575107631</v>
      </c>
      <c r="U530" s="21">
        <v>0.68544225571868367</v>
      </c>
    </row>
    <row r="531" spans="1:21">
      <c r="A531" s="34">
        <v>6</v>
      </c>
      <c r="B531" s="117" t="s">
        <v>21</v>
      </c>
      <c r="C531" s="37">
        <v>38871</v>
      </c>
      <c r="D531" s="69">
        <v>2006</v>
      </c>
      <c r="E531" s="32">
        <v>24</v>
      </c>
      <c r="F531" s="32">
        <v>210</v>
      </c>
      <c r="G531" s="32">
        <v>0.13900000000000001</v>
      </c>
      <c r="H531" s="32">
        <v>47.2</v>
      </c>
      <c r="I531" s="32">
        <v>3.97</v>
      </c>
      <c r="J531" s="32">
        <v>6.26</v>
      </c>
      <c r="K531" s="32">
        <v>81.2</v>
      </c>
      <c r="L531" s="18">
        <v>40.027397260274007</v>
      </c>
      <c r="M531" s="21">
        <v>6.922514192224391E-2</v>
      </c>
      <c r="N531" s="32"/>
      <c r="O531" s="21"/>
      <c r="P531" s="21">
        <v>1.3744386277893139</v>
      </c>
      <c r="Q531" s="76">
        <v>3.64</v>
      </c>
      <c r="R531" s="21">
        <f t="shared" si="36"/>
        <v>5.014438627789314</v>
      </c>
      <c r="S531" s="76">
        <f t="shared" si="35"/>
        <v>5014.4386277893136</v>
      </c>
      <c r="T531" s="21">
        <v>0.6013433761769702</v>
      </c>
      <c r="U531" s="21">
        <v>0.73449608130879174</v>
      </c>
    </row>
    <row r="532" spans="1:21">
      <c r="A532" s="34">
        <v>7</v>
      </c>
      <c r="B532" s="117" t="s">
        <v>22</v>
      </c>
      <c r="C532" s="37">
        <v>38871</v>
      </c>
      <c r="D532" s="69">
        <v>2006</v>
      </c>
      <c r="E532" s="32">
        <v>23.96</v>
      </c>
      <c r="F532" s="32">
        <v>207</v>
      </c>
      <c r="G532" s="32">
        <v>0.13700000000000001</v>
      </c>
      <c r="H532" s="32">
        <v>45.2</v>
      </c>
      <c r="I532" s="32">
        <v>3.79</v>
      </c>
      <c r="J532" s="32">
        <v>6.09</v>
      </c>
      <c r="K532" s="32">
        <v>95.8</v>
      </c>
      <c r="L532" s="18">
        <v>5.8474576271186125</v>
      </c>
      <c r="M532" s="21">
        <v>0.11536534788488931</v>
      </c>
      <c r="N532" s="32"/>
      <c r="O532" s="21"/>
      <c r="P532" s="21">
        <v>1.6289959933319689</v>
      </c>
      <c r="Q532" s="76">
        <v>3.2</v>
      </c>
      <c r="R532" s="21">
        <f t="shared" si="36"/>
        <v>4.8289959933319686</v>
      </c>
      <c r="S532" s="76">
        <f t="shared" si="35"/>
        <v>4828.9959933319687</v>
      </c>
      <c r="T532" s="21">
        <v>0.58543222910733728</v>
      </c>
      <c r="U532" s="21">
        <v>0.70835969920051012</v>
      </c>
    </row>
    <row r="533" spans="1:21">
      <c r="A533" s="34">
        <v>8</v>
      </c>
      <c r="B533" s="117" t="s">
        <v>7</v>
      </c>
      <c r="C533" s="37">
        <v>38871</v>
      </c>
      <c r="D533" s="69">
        <v>2006</v>
      </c>
      <c r="E533" s="32">
        <v>25.58</v>
      </c>
      <c r="F533" s="32">
        <v>388</v>
      </c>
      <c r="G533" s="32">
        <v>0.25</v>
      </c>
      <c r="H533" s="32">
        <v>26</v>
      </c>
      <c r="I533" s="32">
        <v>2.08</v>
      </c>
      <c r="J533" s="32">
        <v>6.12</v>
      </c>
      <c r="K533" s="32">
        <v>7</v>
      </c>
      <c r="L533" s="18">
        <v>1.5326633165829131</v>
      </c>
      <c r="M533" s="21">
        <v>4.0297689361092445E-2</v>
      </c>
      <c r="N533" s="32"/>
      <c r="O533" s="21"/>
      <c r="P533" s="21">
        <v>-8.1151112800865316E-3</v>
      </c>
      <c r="Q533" s="76">
        <v>4.37</v>
      </c>
      <c r="R533" s="21">
        <f t="shared" si="36"/>
        <v>4.3618848887199135</v>
      </c>
      <c r="S533" s="76">
        <f t="shared" si="35"/>
        <v>4361.8848887199138</v>
      </c>
      <c r="T533" s="21">
        <v>0.15330109716708082</v>
      </c>
      <c r="U533" s="21">
        <v>0.19945250005063625</v>
      </c>
    </row>
    <row r="534" spans="1:21">
      <c r="A534" s="34">
        <v>9</v>
      </c>
      <c r="B534" s="117" t="s">
        <v>9</v>
      </c>
      <c r="C534" s="37">
        <v>38871</v>
      </c>
      <c r="D534" s="69">
        <v>2006</v>
      </c>
      <c r="E534" s="32"/>
      <c r="F534" s="32"/>
      <c r="G534" s="32"/>
      <c r="H534" s="32"/>
      <c r="I534" s="32"/>
      <c r="J534" s="32"/>
      <c r="K534" s="32"/>
      <c r="L534" s="18"/>
      <c r="M534" s="21"/>
      <c r="N534" s="32"/>
      <c r="O534" s="21"/>
      <c r="P534" s="21"/>
      <c r="Q534" s="76"/>
      <c r="R534" s="21" t="s">
        <v>92</v>
      </c>
      <c r="S534" s="76" t="s">
        <v>92</v>
      </c>
      <c r="T534" s="21"/>
      <c r="U534" s="21"/>
    </row>
    <row r="535" spans="1:21">
      <c r="A535" s="34">
        <v>10</v>
      </c>
      <c r="B535" s="117" t="s">
        <v>23</v>
      </c>
      <c r="C535" s="37">
        <v>38871</v>
      </c>
      <c r="D535" s="69">
        <v>2006</v>
      </c>
      <c r="E535" s="32">
        <v>23.74</v>
      </c>
      <c r="F535" s="32">
        <v>375</v>
      </c>
      <c r="G535" s="32">
        <v>0.25</v>
      </c>
      <c r="H535" s="32">
        <v>37.9</v>
      </c>
      <c r="I535" s="32">
        <v>3.1</v>
      </c>
      <c r="J535" s="32">
        <v>5.67</v>
      </c>
      <c r="K535" s="32">
        <v>125.4</v>
      </c>
      <c r="L535" s="18">
        <v>2.6715686274509993</v>
      </c>
      <c r="M535" s="21">
        <v>0.29748630571933682</v>
      </c>
      <c r="N535" s="32"/>
      <c r="O535" s="21"/>
      <c r="P535" s="21">
        <v>0.79605474804784604</v>
      </c>
      <c r="Q535" s="76">
        <v>4.82</v>
      </c>
      <c r="R535" s="21">
        <f t="shared" si="36"/>
        <v>5.616054748047846</v>
      </c>
      <c r="S535" s="76">
        <f t="shared" si="35"/>
        <v>5616.0547480478463</v>
      </c>
      <c r="T535" s="21">
        <v>1.0209906225299568</v>
      </c>
      <c r="U535" s="21">
        <v>1.1488127346753014</v>
      </c>
    </row>
    <row r="536" spans="1:21">
      <c r="A536" s="34">
        <v>11</v>
      </c>
      <c r="B536" s="117" t="s">
        <v>14</v>
      </c>
      <c r="C536" s="37">
        <v>38871</v>
      </c>
      <c r="D536" s="69">
        <v>2006</v>
      </c>
      <c r="E536" s="32"/>
      <c r="F536" s="32"/>
      <c r="G536" s="32"/>
      <c r="H536" s="32"/>
      <c r="I536" s="32"/>
      <c r="J536" s="32"/>
      <c r="K536" s="32"/>
      <c r="L536" s="18"/>
      <c r="M536" s="21"/>
      <c r="N536" s="32"/>
      <c r="O536" s="21"/>
      <c r="P536" s="21"/>
      <c r="Q536" s="76"/>
      <c r="R536" s="21" t="s">
        <v>92</v>
      </c>
      <c r="S536" s="76" t="s">
        <v>92</v>
      </c>
      <c r="T536" s="21"/>
      <c r="U536" s="21"/>
    </row>
    <row r="537" spans="1:21">
      <c r="A537" s="34">
        <v>12</v>
      </c>
      <c r="B537" s="117" t="s">
        <v>15</v>
      </c>
      <c r="C537" s="37">
        <v>38871</v>
      </c>
      <c r="D537" s="69">
        <v>2006</v>
      </c>
      <c r="E537" s="32">
        <v>28.68</v>
      </c>
      <c r="F537" s="32">
        <v>937</v>
      </c>
      <c r="G537" s="32">
        <v>0.56899999999999995</v>
      </c>
      <c r="H537" s="32">
        <v>96.9</v>
      </c>
      <c r="I537" s="32">
        <v>7.47</v>
      </c>
      <c r="J537" s="32">
        <v>7.03</v>
      </c>
      <c r="K537" s="32">
        <v>85.6</v>
      </c>
      <c r="L537" s="18">
        <v>14.528795811518322</v>
      </c>
      <c r="M537" s="21">
        <v>0.1637950171640441</v>
      </c>
      <c r="N537" s="32"/>
      <c r="O537" s="21"/>
      <c r="P537" s="21">
        <v>1.7725826923639341</v>
      </c>
      <c r="Q537" s="76">
        <v>2.7</v>
      </c>
      <c r="R537" s="21">
        <f t="shared" si="36"/>
        <v>4.4725826923639342</v>
      </c>
      <c r="S537" s="76">
        <f t="shared" si="35"/>
        <v>4472.5826923639343</v>
      </c>
      <c r="T537" s="21">
        <v>2.3685588122351335</v>
      </c>
      <c r="U537" s="21">
        <v>2.7053810210104601</v>
      </c>
    </row>
    <row r="538" spans="1:21">
      <c r="A538" s="34">
        <v>13</v>
      </c>
      <c r="B538" s="117" t="s">
        <v>16</v>
      </c>
      <c r="C538" s="37">
        <v>38871</v>
      </c>
      <c r="D538" s="69">
        <v>2006</v>
      </c>
      <c r="E538" s="32"/>
      <c r="F538" s="32"/>
      <c r="G538" s="32"/>
      <c r="H538" s="32"/>
      <c r="I538" s="32"/>
      <c r="J538" s="32"/>
      <c r="K538" s="32"/>
      <c r="L538" s="18"/>
      <c r="M538" s="21"/>
      <c r="N538" s="32"/>
      <c r="O538" s="21"/>
      <c r="P538" s="21"/>
      <c r="Q538" s="76"/>
      <c r="R538" s="21" t="s">
        <v>92</v>
      </c>
      <c r="S538" s="76" t="s">
        <v>92</v>
      </c>
      <c r="T538" s="21"/>
      <c r="U538" s="21"/>
    </row>
    <row r="539" spans="1:21">
      <c r="A539" s="34">
        <v>14</v>
      </c>
      <c r="B539" s="117" t="s">
        <v>17</v>
      </c>
      <c r="C539" s="37">
        <v>38871</v>
      </c>
      <c r="D539" s="69">
        <v>2006</v>
      </c>
      <c r="E539" s="32"/>
      <c r="F539" s="32"/>
      <c r="G539" s="32"/>
      <c r="H539" s="32"/>
      <c r="I539" s="32"/>
      <c r="J539" s="32"/>
      <c r="K539" s="32"/>
      <c r="L539" s="18"/>
      <c r="M539" s="21"/>
      <c r="N539" s="32"/>
      <c r="O539" s="21"/>
      <c r="P539" s="21"/>
      <c r="Q539" s="76"/>
      <c r="R539" s="21" t="s">
        <v>92</v>
      </c>
      <c r="S539" s="76" t="s">
        <v>92</v>
      </c>
      <c r="T539" s="21"/>
      <c r="U539" s="21"/>
    </row>
    <row r="540" spans="1:21">
      <c r="A540" s="34">
        <v>15</v>
      </c>
      <c r="B540" s="117" t="s">
        <v>18</v>
      </c>
      <c r="C540" s="37">
        <v>38871</v>
      </c>
      <c r="D540" s="69">
        <v>2006</v>
      </c>
      <c r="E540" s="32"/>
      <c r="F540" s="32"/>
      <c r="G540" s="32"/>
      <c r="H540" s="32"/>
      <c r="I540" s="32"/>
      <c r="J540" s="32"/>
      <c r="K540" s="32"/>
      <c r="L540" s="18"/>
      <c r="M540" s="21"/>
      <c r="N540" s="32"/>
      <c r="O540" s="21"/>
      <c r="P540" s="21"/>
      <c r="Q540" s="76"/>
      <c r="R540" s="21" t="s">
        <v>92</v>
      </c>
      <c r="S540" s="76" t="s">
        <v>92</v>
      </c>
      <c r="T540" s="21"/>
      <c r="U540" s="21"/>
    </row>
    <row r="541" spans="1:21">
      <c r="A541" s="34" t="s">
        <v>82</v>
      </c>
      <c r="B541" s="117"/>
      <c r="C541" s="37">
        <v>38871</v>
      </c>
      <c r="D541" s="69">
        <v>2006</v>
      </c>
      <c r="E541" s="32"/>
      <c r="F541" s="32"/>
      <c r="G541" s="32"/>
      <c r="H541" s="32"/>
      <c r="I541" s="32"/>
      <c r="J541" s="32"/>
      <c r="K541" s="32"/>
      <c r="L541" s="18">
        <v>15.164179104477613</v>
      </c>
      <c r="M541" s="21">
        <v>0.10600695768601881</v>
      </c>
      <c r="N541" s="32"/>
      <c r="O541" s="21"/>
      <c r="P541" s="21">
        <v>1.4380779691749777</v>
      </c>
      <c r="Q541" s="76">
        <v>3.42</v>
      </c>
      <c r="R541" s="21">
        <f t="shared" si="36"/>
        <v>4.8580779691749774</v>
      </c>
      <c r="S541" s="76">
        <f t="shared" si="35"/>
        <v>4858.0779691749776</v>
      </c>
      <c r="T541" s="21">
        <v>0.59543400672101265</v>
      </c>
      <c r="U541" s="21">
        <v>0.69343711958982457</v>
      </c>
    </row>
    <row r="542" spans="1:21">
      <c r="A542" s="34" t="s">
        <v>59</v>
      </c>
      <c r="B542" s="117"/>
      <c r="C542" s="37">
        <v>38871</v>
      </c>
      <c r="D542" s="69">
        <v>2006</v>
      </c>
      <c r="E542" s="32"/>
      <c r="F542" s="32"/>
      <c r="G542" s="32"/>
      <c r="H542" s="32"/>
      <c r="I542" s="32"/>
      <c r="J542" s="32"/>
      <c r="K542" s="32"/>
      <c r="L542" s="18">
        <v>0.57894736842104733</v>
      </c>
      <c r="M542" s="21">
        <v>5.4519100181161712E-2</v>
      </c>
      <c r="N542" s="32"/>
      <c r="O542" s="21"/>
      <c r="P542" s="21">
        <v>-8.1151112800865316E-3</v>
      </c>
      <c r="Q542" s="76">
        <v>0.28999999999999998</v>
      </c>
      <c r="R542" s="21">
        <f t="shared" si="36"/>
        <v>0.28188488871991346</v>
      </c>
      <c r="S542" s="76">
        <f t="shared" si="35"/>
        <v>281.88488871991348</v>
      </c>
      <c r="T542" s="21">
        <v>7.4177839598054754E-3</v>
      </c>
      <c r="U542" s="21">
        <v>4.321840053465642E-3</v>
      </c>
    </row>
    <row r="543" spans="1:21">
      <c r="A543" s="34">
        <v>1</v>
      </c>
      <c r="B543" s="75" t="s">
        <v>3</v>
      </c>
      <c r="C543" s="37">
        <v>38891</v>
      </c>
      <c r="D543" s="69">
        <v>2006</v>
      </c>
      <c r="E543" s="32">
        <v>24.29</v>
      </c>
      <c r="F543" s="32">
        <v>438</v>
      </c>
      <c r="G543" s="32">
        <v>0.28899999999999998</v>
      </c>
      <c r="H543" s="32">
        <v>72</v>
      </c>
      <c r="I543" s="32">
        <v>6.02</v>
      </c>
      <c r="J543" s="32">
        <v>6.57</v>
      </c>
      <c r="K543" s="32">
        <v>192.8</v>
      </c>
      <c r="L543" s="22">
        <v>4.5856353591160079</v>
      </c>
      <c r="M543" s="21">
        <v>5.3999999999999999E-2</v>
      </c>
      <c r="N543" s="32"/>
      <c r="O543" s="21"/>
      <c r="P543" s="21">
        <v>0.16757342154292645</v>
      </c>
      <c r="Q543" s="76">
        <v>1.1299999999999999</v>
      </c>
      <c r="R543" s="21">
        <f t="shared" si="36"/>
        <v>1.2975734215429264</v>
      </c>
      <c r="S543" s="76">
        <f t="shared" si="35"/>
        <v>1297.5734215429263</v>
      </c>
      <c r="T543" s="21">
        <v>0.63100000000000001</v>
      </c>
      <c r="U543" s="21">
        <v>0.68706921926357678</v>
      </c>
    </row>
    <row r="544" spans="1:21">
      <c r="A544" s="34">
        <v>2</v>
      </c>
      <c r="B544" s="117" t="s">
        <v>4</v>
      </c>
      <c r="C544" s="37">
        <v>38891</v>
      </c>
      <c r="D544" s="69">
        <v>2006</v>
      </c>
      <c r="E544" s="32">
        <v>27.09</v>
      </c>
      <c r="F544" s="32">
        <v>782</v>
      </c>
      <c r="G544" s="32">
        <v>0.48899999999999999</v>
      </c>
      <c r="H544" s="32">
        <v>74.900000000000006</v>
      </c>
      <c r="I544" s="32">
        <v>5.96</v>
      </c>
      <c r="J544" s="32">
        <v>6.64</v>
      </c>
      <c r="K544" s="32">
        <v>218.1</v>
      </c>
      <c r="L544" s="18">
        <v>4.9062500000000062</v>
      </c>
      <c r="M544" s="21">
        <v>8.6999999999999994E-2</v>
      </c>
      <c r="N544" s="32"/>
      <c r="O544" s="21"/>
      <c r="P544" s="21">
        <v>1.375890280561384</v>
      </c>
      <c r="Q544" s="76">
        <v>2.08</v>
      </c>
      <c r="R544" s="21">
        <f t="shared" si="36"/>
        <v>3.455890280561384</v>
      </c>
      <c r="S544" s="76">
        <f t="shared" si="35"/>
        <v>3455.8902805613839</v>
      </c>
      <c r="T544" s="21">
        <v>1.728</v>
      </c>
      <c r="U544" s="21">
        <v>1.7931785344433522</v>
      </c>
    </row>
    <row r="545" spans="1:21">
      <c r="A545" s="34">
        <v>3</v>
      </c>
      <c r="B545" s="117" t="s">
        <v>10</v>
      </c>
      <c r="C545" s="37">
        <v>38891</v>
      </c>
      <c r="D545" s="69">
        <v>2006</v>
      </c>
      <c r="E545" s="32">
        <v>26.49</v>
      </c>
      <c r="F545" s="32">
        <v>657</v>
      </c>
      <c r="G545" s="32">
        <v>0.41499999999999998</v>
      </c>
      <c r="H545" s="32">
        <v>59.8</v>
      </c>
      <c r="I545" s="32">
        <v>4.8</v>
      </c>
      <c r="J545" s="32">
        <v>6.61</v>
      </c>
      <c r="K545" s="32">
        <v>215.3</v>
      </c>
      <c r="L545" s="18">
        <v>22.322274881516584</v>
      </c>
      <c r="M545" s="21">
        <v>8.4000000000000005E-2</v>
      </c>
      <c r="N545" s="32"/>
      <c r="O545" s="21"/>
      <c r="P545" s="21">
        <v>0.78416117467885593</v>
      </c>
      <c r="Q545" s="76">
        <v>3.87</v>
      </c>
      <c r="R545" s="21">
        <f t="shared" si="36"/>
        <v>4.6541611746788565</v>
      </c>
      <c r="S545" s="76">
        <f t="shared" si="35"/>
        <v>4654.1611746788567</v>
      </c>
      <c r="T545" s="21">
        <v>1.347</v>
      </c>
      <c r="U545" s="21">
        <v>1.5965258762912817</v>
      </c>
    </row>
    <row r="546" spans="1:21">
      <c r="A546" s="34">
        <v>4</v>
      </c>
      <c r="B546" s="117" t="s">
        <v>8</v>
      </c>
      <c r="C546" s="37">
        <v>38891</v>
      </c>
      <c r="D546" s="69">
        <v>2006</v>
      </c>
      <c r="E546" s="32">
        <v>27.37</v>
      </c>
      <c r="F546" s="32">
        <v>554</v>
      </c>
      <c r="G546" s="32">
        <v>0.34399999999999997</v>
      </c>
      <c r="H546" s="32">
        <v>11.3</v>
      </c>
      <c r="I546" s="32">
        <v>0.88</v>
      </c>
      <c r="J546" s="32">
        <v>6.2</v>
      </c>
      <c r="K546" s="32">
        <v>-144.30000000000001</v>
      </c>
      <c r="L546" s="18">
        <v>3.0476190476190559</v>
      </c>
      <c r="M546" s="21">
        <v>0.189</v>
      </c>
      <c r="N546" s="32"/>
      <c r="O546" s="21"/>
      <c r="P546" s="21">
        <v>6.7325885909214345E-3</v>
      </c>
      <c r="Q546" s="76">
        <v>1.47</v>
      </c>
      <c r="R546" s="21">
        <f t="shared" si="36"/>
        <v>1.4767325885909215</v>
      </c>
      <c r="S546" s="76">
        <f t="shared" si="35"/>
        <v>1476.7325885909215</v>
      </c>
      <c r="T546" s="21">
        <v>0.68100000000000005</v>
      </c>
      <c r="U546" s="21">
        <v>0.66850783946646364</v>
      </c>
    </row>
    <row r="547" spans="1:21">
      <c r="A547" s="34">
        <v>5</v>
      </c>
      <c r="B547" s="117" t="s">
        <v>6</v>
      </c>
      <c r="C547" s="37">
        <v>38891</v>
      </c>
      <c r="D547" s="69">
        <v>2006</v>
      </c>
      <c r="E547" s="32">
        <v>24.99</v>
      </c>
      <c r="F547" s="32">
        <v>799</v>
      </c>
      <c r="G547" s="32">
        <v>0.52</v>
      </c>
      <c r="H547" s="32">
        <v>48.7</v>
      </c>
      <c r="I547" s="32">
        <v>4</v>
      </c>
      <c r="J547" s="32">
        <v>6.19</v>
      </c>
      <c r="K547" s="32">
        <v>137.80000000000001</v>
      </c>
      <c r="L547" s="18">
        <v>3.2018561484918617</v>
      </c>
      <c r="M547" s="21">
        <v>9.5000000000000001E-2</v>
      </c>
      <c r="N547" s="32"/>
      <c r="O547" s="21"/>
      <c r="P547" s="21">
        <v>4.3056048405312035</v>
      </c>
      <c r="Q547" s="76">
        <v>1.36</v>
      </c>
      <c r="R547" s="21">
        <f t="shared" si="36"/>
        <v>5.6656048405312038</v>
      </c>
      <c r="S547" s="76">
        <f t="shared" si="35"/>
        <v>5665.604840531204</v>
      </c>
      <c r="T547" s="21">
        <v>0.69399999999999995</v>
      </c>
      <c r="U547" s="21">
        <v>0.76238188658362516</v>
      </c>
    </row>
    <row r="548" spans="1:21">
      <c r="A548" s="34">
        <v>6</v>
      </c>
      <c r="B548" s="117" t="s">
        <v>21</v>
      </c>
      <c r="C548" s="37">
        <v>38891</v>
      </c>
      <c r="D548" s="69">
        <v>2006</v>
      </c>
      <c r="E548" s="32">
        <v>24.24</v>
      </c>
      <c r="F548" s="32">
        <v>431</v>
      </c>
      <c r="G548" s="32">
        <v>0.28499999999999998</v>
      </c>
      <c r="H548" s="32">
        <v>64.3</v>
      </c>
      <c r="I548" s="32">
        <v>5.31</v>
      </c>
      <c r="J548" s="32">
        <v>6.34</v>
      </c>
      <c r="K548" s="32">
        <v>168.8</v>
      </c>
      <c r="L548" s="18">
        <v>4.8843187660667997</v>
      </c>
      <c r="M548" s="21">
        <v>6.7000000000000004E-2</v>
      </c>
      <c r="N548" s="32"/>
      <c r="O548" s="21"/>
      <c r="P548" s="21">
        <v>9.5986822623760215</v>
      </c>
      <c r="Q548" s="76">
        <v>1.19</v>
      </c>
      <c r="R548" s="21">
        <f t="shared" si="36"/>
        <v>10.788682262376021</v>
      </c>
      <c r="S548" s="76">
        <f t="shared" si="35"/>
        <v>10788.682262376022</v>
      </c>
      <c r="T548" s="21">
        <v>1.0109999999999999</v>
      </c>
      <c r="U548" s="21">
        <v>1.0493755218885057</v>
      </c>
    </row>
    <row r="549" spans="1:21">
      <c r="A549" s="34">
        <v>7</v>
      </c>
      <c r="B549" s="117" t="s">
        <v>22</v>
      </c>
      <c r="C549" s="37">
        <v>38891</v>
      </c>
      <c r="D549" s="69">
        <v>2006</v>
      </c>
      <c r="E549" s="32">
        <v>24.91</v>
      </c>
      <c r="F549" s="32">
        <v>434</v>
      </c>
      <c r="G549" s="32">
        <v>0.28299999999999997</v>
      </c>
      <c r="H549" s="32">
        <v>59.4</v>
      </c>
      <c r="I549" s="32">
        <v>4.91</v>
      </c>
      <c r="J549" s="32">
        <v>5.83</v>
      </c>
      <c r="K549" s="32">
        <v>183.5</v>
      </c>
      <c r="L549" s="18">
        <v>1.8285714285714334</v>
      </c>
      <c r="M549" s="21">
        <v>9.7000000000000003E-2</v>
      </c>
      <c r="N549" s="32"/>
      <c r="O549" s="21"/>
      <c r="P549" s="21">
        <v>8.546361141816794</v>
      </c>
      <c r="Q549" s="76">
        <v>1.3</v>
      </c>
      <c r="R549" s="21">
        <f t="shared" si="36"/>
        <v>9.8463611418167947</v>
      </c>
      <c r="S549" s="76">
        <f t="shared" si="35"/>
        <v>9846.3611418167948</v>
      </c>
      <c r="T549" s="21">
        <v>0.95399999999999996</v>
      </c>
      <c r="U549" s="21">
        <v>0.99587816145535635</v>
      </c>
    </row>
    <row r="550" spans="1:21">
      <c r="A550" s="34">
        <v>8</v>
      </c>
      <c r="B550" s="117" t="s">
        <v>7</v>
      </c>
      <c r="C550" s="37">
        <v>38891</v>
      </c>
      <c r="D550" s="69">
        <v>2006</v>
      </c>
      <c r="E550" s="32">
        <v>29.7</v>
      </c>
      <c r="F550" s="32">
        <v>351</v>
      </c>
      <c r="G550" s="32">
        <v>0.20899999999999999</v>
      </c>
      <c r="H550" s="32">
        <v>42.4</v>
      </c>
      <c r="I550" s="32">
        <v>3.21</v>
      </c>
      <c r="J550" s="32">
        <v>6.35</v>
      </c>
      <c r="K550" s="32">
        <v>139</v>
      </c>
      <c r="L550" s="18">
        <v>7.6539589442815279</v>
      </c>
      <c r="M550" s="21">
        <v>0.10299999999999999</v>
      </c>
      <c r="N550" s="32"/>
      <c r="O550" s="21"/>
      <c r="P550" s="21">
        <v>1.2932531744000941E-2</v>
      </c>
      <c r="Q550" s="76">
        <v>1.86</v>
      </c>
      <c r="R550" s="21">
        <f t="shared" si="36"/>
        <v>1.8729325317440011</v>
      </c>
      <c r="S550" s="76">
        <f t="shared" si="35"/>
        <v>1872.9325317440012</v>
      </c>
      <c r="T550" s="21">
        <v>0.75900000000000001</v>
      </c>
      <c r="U550" s="21">
        <v>0.84304778879332143</v>
      </c>
    </row>
    <row r="551" spans="1:21">
      <c r="A551" s="34">
        <v>9</v>
      </c>
      <c r="B551" s="117" t="s">
        <v>9</v>
      </c>
      <c r="C551" s="37">
        <v>38891</v>
      </c>
      <c r="D551" s="69">
        <v>2006</v>
      </c>
      <c r="E551" s="32">
        <v>23.77</v>
      </c>
      <c r="F551" s="32">
        <v>536</v>
      </c>
      <c r="G551" s="32">
        <v>0.35699999999999998</v>
      </c>
      <c r="H551" s="32">
        <v>14.2</v>
      </c>
      <c r="I551" s="32">
        <v>1.18</v>
      </c>
      <c r="J551" s="32">
        <v>5.22</v>
      </c>
      <c r="K551" s="32">
        <v>-66.7</v>
      </c>
      <c r="L551" s="18">
        <v>67.294117647058769</v>
      </c>
      <c r="M551" s="21">
        <v>0.224</v>
      </c>
      <c r="N551" s="32"/>
      <c r="O551" s="21"/>
      <c r="P551" s="21">
        <v>1.2080891200995522E-2</v>
      </c>
      <c r="Q551" s="76">
        <v>4.76</v>
      </c>
      <c r="R551" s="21">
        <f t="shared" si="36"/>
        <v>4.7720808912009955</v>
      </c>
      <c r="S551" s="76">
        <f t="shared" si="35"/>
        <v>4772.0808912009952</v>
      </c>
      <c r="T551" s="21">
        <v>0.53600000000000003</v>
      </c>
      <c r="U551" s="21">
        <v>2.9183208088431272</v>
      </c>
    </row>
    <row r="552" spans="1:21">
      <c r="A552" s="34">
        <v>10</v>
      </c>
      <c r="B552" s="117" t="s">
        <v>23</v>
      </c>
      <c r="C552" s="37">
        <v>38891</v>
      </c>
      <c r="D552" s="69">
        <v>2006</v>
      </c>
      <c r="E552" s="32"/>
      <c r="F552" s="32"/>
      <c r="G552" s="32"/>
      <c r="H552" s="32"/>
      <c r="I552" s="32"/>
      <c r="J552" s="32"/>
      <c r="K552" s="32"/>
      <c r="L552" s="18"/>
      <c r="M552" s="21"/>
      <c r="N552" s="32"/>
      <c r="O552" s="21"/>
      <c r="P552" s="21"/>
      <c r="Q552" s="76"/>
      <c r="R552" s="21" t="s">
        <v>92</v>
      </c>
      <c r="S552" s="76" t="s">
        <v>92</v>
      </c>
      <c r="T552" s="21"/>
      <c r="U552" s="21"/>
    </row>
    <row r="553" spans="1:21">
      <c r="A553" s="34">
        <v>11</v>
      </c>
      <c r="B553" s="117" t="s">
        <v>14</v>
      </c>
      <c r="C553" s="37">
        <v>38891</v>
      </c>
      <c r="D553" s="69">
        <v>2006</v>
      </c>
      <c r="E553" s="32">
        <v>25.7</v>
      </c>
      <c r="F553" s="32">
        <v>295</v>
      </c>
      <c r="G553" s="32">
        <v>0.189</v>
      </c>
      <c r="H553" s="32">
        <v>18.600000000000001</v>
      </c>
      <c r="I553" s="32">
        <v>1.49</v>
      </c>
      <c r="J553" s="32">
        <v>6.03</v>
      </c>
      <c r="K553" s="32">
        <v>-58.2</v>
      </c>
      <c r="L553" s="18">
        <v>7.6595744680850899</v>
      </c>
      <c r="M553" s="21">
        <v>0.185</v>
      </c>
      <c r="N553" s="32"/>
      <c r="O553" s="21"/>
      <c r="P553" s="21">
        <v>9.9177242217617367E-3</v>
      </c>
      <c r="Q553" s="76">
        <v>2.42</v>
      </c>
      <c r="R553" s="21">
        <f t="shared" si="36"/>
        <v>2.4299177242217618</v>
      </c>
      <c r="S553" s="76">
        <f t="shared" si="35"/>
        <v>2429.917724221762</v>
      </c>
      <c r="T553" s="21">
        <v>0.61899999999999999</v>
      </c>
      <c r="U553" s="21">
        <v>0.80102664433275095</v>
      </c>
    </row>
    <row r="554" spans="1:21">
      <c r="A554" s="34">
        <v>12</v>
      </c>
      <c r="B554" s="117" t="s">
        <v>15</v>
      </c>
      <c r="C554" s="37">
        <v>38891</v>
      </c>
      <c r="D554" s="69">
        <v>2006</v>
      </c>
      <c r="E554" s="32">
        <v>30.22</v>
      </c>
      <c r="F554" s="32">
        <v>819</v>
      </c>
      <c r="G554" s="32">
        <v>0.48399999999999999</v>
      </c>
      <c r="H554" s="32">
        <v>129.19999999999999</v>
      </c>
      <c r="I554" s="32">
        <v>9.7100000000000009</v>
      </c>
      <c r="J554" s="32">
        <v>7.58</v>
      </c>
      <c r="K554" s="32">
        <v>74.400000000000006</v>
      </c>
      <c r="L554" s="18">
        <v>19.368421052631593</v>
      </c>
      <c r="M554" s="21">
        <v>7.3999999999999996E-2</v>
      </c>
      <c r="N554" s="32"/>
      <c r="O554" s="21"/>
      <c r="P554" s="21">
        <v>0.87262959428625964</v>
      </c>
      <c r="Q554" s="76">
        <v>3.92</v>
      </c>
      <c r="R554" s="21">
        <f t="shared" si="36"/>
        <v>4.7926295942862591</v>
      </c>
      <c r="S554" s="76">
        <f t="shared" si="35"/>
        <v>4792.6295942862589</v>
      </c>
      <c r="T554" s="21">
        <v>1.19</v>
      </c>
      <c r="U554" s="21">
        <v>1.6387219630685073</v>
      </c>
    </row>
    <row r="555" spans="1:21">
      <c r="A555" s="34">
        <v>13</v>
      </c>
      <c r="B555" s="117" t="s">
        <v>16</v>
      </c>
      <c r="C555" s="37">
        <v>38891</v>
      </c>
      <c r="D555" s="69">
        <v>2006</v>
      </c>
      <c r="E555" s="32"/>
      <c r="F555" s="32"/>
      <c r="G555" s="32"/>
      <c r="H555" s="32"/>
      <c r="I555" s="32"/>
      <c r="J555" s="32"/>
      <c r="K555" s="32"/>
      <c r="L555" s="18"/>
      <c r="M555" s="21"/>
      <c r="N555" s="32"/>
      <c r="O555" s="21"/>
      <c r="P555" s="21"/>
      <c r="Q555" s="76"/>
      <c r="R555" s="21" t="s">
        <v>92</v>
      </c>
      <c r="S555" s="76" t="s">
        <v>92</v>
      </c>
      <c r="T555" s="21"/>
      <c r="U555" s="21"/>
    </row>
    <row r="556" spans="1:21">
      <c r="A556" s="34">
        <v>14</v>
      </c>
      <c r="B556" s="117" t="s">
        <v>17</v>
      </c>
      <c r="C556" s="37">
        <v>38891</v>
      </c>
      <c r="D556" s="69">
        <v>2006</v>
      </c>
      <c r="E556" s="32">
        <v>25.9</v>
      </c>
      <c r="F556" s="32">
        <v>246</v>
      </c>
      <c r="G556" s="32">
        <v>0.157</v>
      </c>
      <c r="H556" s="32">
        <v>30</v>
      </c>
      <c r="I556" s="32">
        <v>2.4300000000000002</v>
      </c>
      <c r="J556" s="32">
        <v>6.5</v>
      </c>
      <c r="K556" s="32">
        <v>152.80000000000001</v>
      </c>
      <c r="L556" s="18">
        <v>13.786982248520701</v>
      </c>
      <c r="M556" s="21">
        <v>0.18</v>
      </c>
      <c r="N556" s="32"/>
      <c r="O556" s="21"/>
      <c r="P556" s="21">
        <v>3.4257610940856845E-2</v>
      </c>
      <c r="Q556" s="76">
        <v>2.2999999999999998</v>
      </c>
      <c r="R556" s="21">
        <f t="shared" si="36"/>
        <v>2.3342576109408566</v>
      </c>
      <c r="S556" s="76">
        <f t="shared" si="35"/>
        <v>2334.2576109408565</v>
      </c>
      <c r="T556" s="21">
        <v>0.74199999999999999</v>
      </c>
      <c r="U556" s="21">
        <v>0.86923665359659963</v>
      </c>
    </row>
    <row r="557" spans="1:21">
      <c r="A557" s="34">
        <v>15</v>
      </c>
      <c r="B557" s="117" t="s">
        <v>18</v>
      </c>
      <c r="C557" s="37">
        <v>38891</v>
      </c>
      <c r="D557" s="69">
        <v>2006</v>
      </c>
      <c r="E557" s="32"/>
      <c r="F557" s="32"/>
      <c r="G557" s="32"/>
      <c r="H557" s="32"/>
      <c r="I557" s="32"/>
      <c r="J557" s="32"/>
      <c r="K557" s="32"/>
      <c r="L557" s="18"/>
      <c r="M557" s="21"/>
      <c r="N557" s="32"/>
      <c r="O557" s="21"/>
      <c r="P557" s="21"/>
      <c r="Q557" s="76"/>
      <c r="R557" s="21" t="s">
        <v>92</v>
      </c>
      <c r="S557" s="76" t="s">
        <v>92</v>
      </c>
      <c r="T557" s="21"/>
      <c r="U557" s="21"/>
    </row>
    <row r="558" spans="1:21">
      <c r="A558" s="34" t="s">
        <v>83</v>
      </c>
      <c r="B558" s="117"/>
      <c r="C558" s="37">
        <v>38891</v>
      </c>
      <c r="D558" s="69">
        <v>2006</v>
      </c>
      <c r="E558" s="32"/>
      <c r="F558" s="32"/>
      <c r="G558" s="32"/>
      <c r="H558" s="32"/>
      <c r="I558" s="32"/>
      <c r="J558" s="32"/>
      <c r="K558" s="32"/>
      <c r="L558" s="18"/>
      <c r="M558" s="21">
        <v>9.1999999999999998E-2</v>
      </c>
      <c r="N558" s="32"/>
      <c r="O558" s="21"/>
      <c r="P558" s="21">
        <v>1.0837496008207589E-2</v>
      </c>
      <c r="Q558" s="76">
        <v>2.19</v>
      </c>
      <c r="R558" s="21">
        <f t="shared" si="36"/>
        <v>2.2008374960082073</v>
      </c>
      <c r="S558" s="76">
        <f t="shared" si="35"/>
        <v>2200.8374960082074</v>
      </c>
      <c r="T558" s="21">
        <v>0.76900000000000002</v>
      </c>
      <c r="U558" s="21">
        <v>0.80452549066585433</v>
      </c>
    </row>
    <row r="559" spans="1:21">
      <c r="A559" s="34" t="s">
        <v>59</v>
      </c>
      <c r="B559" s="117"/>
      <c r="C559" s="37">
        <v>38891</v>
      </c>
      <c r="D559" s="69">
        <v>2006</v>
      </c>
      <c r="E559" s="32"/>
      <c r="F559" s="32"/>
      <c r="G559" s="32"/>
      <c r="H559" s="32"/>
      <c r="I559" s="32"/>
      <c r="J559" s="32"/>
      <c r="K559" s="32"/>
      <c r="L559" s="18">
        <v>0.44444444444440917</v>
      </c>
      <c r="M559" s="21">
        <v>2.1000000000000001E-2</v>
      </c>
      <c r="N559" s="32"/>
      <c r="O559" s="21"/>
      <c r="P559" s="21">
        <v>2.7639436605161466E-3</v>
      </c>
      <c r="Q559" s="76">
        <v>0.24</v>
      </c>
      <c r="R559" s="21">
        <f t="shared" si="36"/>
        <v>0.24276394366051612</v>
      </c>
      <c r="S559" s="76">
        <f t="shared" si="35"/>
        <v>242.76394366051613</v>
      </c>
      <c r="T559" s="21">
        <v>1.0999999999999999E-2</v>
      </c>
      <c r="U559" s="21">
        <v>5.7038843550414331E-3</v>
      </c>
    </row>
    <row r="560" spans="1:21">
      <c r="A560" s="34">
        <v>1</v>
      </c>
      <c r="B560" s="75" t="s">
        <v>3</v>
      </c>
      <c r="C560" s="37">
        <v>38913</v>
      </c>
      <c r="D560" s="69">
        <v>2006</v>
      </c>
      <c r="E560" s="32">
        <v>26.18</v>
      </c>
      <c r="F560" s="32">
        <v>484</v>
      </c>
      <c r="G560" s="32">
        <v>0.30599999999999999</v>
      </c>
      <c r="H560" s="32">
        <v>79.3</v>
      </c>
      <c r="I560" s="32">
        <v>6.44</v>
      </c>
      <c r="J560" s="32">
        <v>6.41</v>
      </c>
      <c r="K560" s="32">
        <v>-63</v>
      </c>
      <c r="L560" s="22">
        <v>2.6344086021505611</v>
      </c>
      <c r="M560" s="21">
        <v>8.9714201202733906E-2</v>
      </c>
      <c r="N560" s="32"/>
      <c r="O560" s="21"/>
      <c r="P560" s="21">
        <v>0.29896174219803434</v>
      </c>
      <c r="Q560" s="76">
        <v>1.2519306079127479</v>
      </c>
      <c r="R560" s="21">
        <f t="shared" si="36"/>
        <v>1.5508923501107823</v>
      </c>
      <c r="S560" s="76">
        <f t="shared" ref="S560:S623" si="37">R560*1000</f>
        <v>1550.8923501107822</v>
      </c>
      <c r="T560" s="21">
        <v>0.65757764913462546</v>
      </c>
      <c r="U560" s="21">
        <v>0.67411061831481478</v>
      </c>
    </row>
    <row r="561" spans="1:21">
      <c r="A561" s="34">
        <v>2</v>
      </c>
      <c r="B561" s="117" t="s">
        <v>4</v>
      </c>
      <c r="C561" s="37">
        <v>38913</v>
      </c>
      <c r="D561" s="69">
        <v>2006</v>
      </c>
      <c r="E561" s="32">
        <v>28.59</v>
      </c>
      <c r="F561" s="32">
        <v>802</v>
      </c>
      <c r="G561" s="32">
        <v>0.48799999999999999</v>
      </c>
      <c r="H561" s="32">
        <v>104.9</v>
      </c>
      <c r="I561" s="32">
        <v>8.17</v>
      </c>
      <c r="J561" s="32">
        <v>6.54</v>
      </c>
      <c r="K561" s="32">
        <v>-87.8</v>
      </c>
      <c r="L561" s="18">
        <v>3.7950138504154638</v>
      </c>
      <c r="M561" s="21">
        <v>0.10494168627901254</v>
      </c>
      <c r="N561" s="32"/>
      <c r="O561" s="21"/>
      <c r="P561" s="21">
        <v>0.96556974915100036</v>
      </c>
      <c r="Q561" s="76">
        <v>1.7720418694872457</v>
      </c>
      <c r="R561" s="21">
        <f t="shared" si="36"/>
        <v>2.7376116186382462</v>
      </c>
      <c r="S561" s="76">
        <f t="shared" si="37"/>
        <v>2737.611618638246</v>
      </c>
      <c r="T561" s="21">
        <v>0.64819475891204092</v>
      </c>
      <c r="U561" s="21">
        <v>0.69504972909691864</v>
      </c>
    </row>
    <row r="562" spans="1:21">
      <c r="A562" s="34">
        <v>3</v>
      </c>
      <c r="B562" s="117" t="s">
        <v>10</v>
      </c>
      <c r="C562" s="37">
        <v>38913</v>
      </c>
      <c r="D562" s="69">
        <v>2006</v>
      </c>
      <c r="E562" s="32">
        <v>27.85</v>
      </c>
      <c r="F562" s="32">
        <v>683</v>
      </c>
      <c r="G562" s="32">
        <v>0.42099999999999999</v>
      </c>
      <c r="H562" s="32">
        <v>72.8</v>
      </c>
      <c r="I562" s="32">
        <v>5.72</v>
      </c>
      <c r="J562" s="32">
        <v>6.37</v>
      </c>
      <c r="K562" s="32">
        <v>-70</v>
      </c>
      <c r="L562" s="18">
        <v>5.3174603174603483</v>
      </c>
      <c r="M562" s="21">
        <v>0.11810729213297597</v>
      </c>
      <c r="N562" s="32"/>
      <c r="O562" s="21"/>
      <c r="P562" s="21">
        <v>0.62937230018884138</v>
      </c>
      <c r="Q562" s="76">
        <v>2.1765728507118549</v>
      </c>
      <c r="R562" s="21">
        <f t="shared" si="36"/>
        <v>2.8059451509006963</v>
      </c>
      <c r="S562" s="76">
        <f t="shared" si="37"/>
        <v>2805.9451509006963</v>
      </c>
      <c r="T562" s="21">
        <v>0.68671759053627746</v>
      </c>
      <c r="U562" s="21">
        <v>0.74325475151830156</v>
      </c>
    </row>
    <row r="563" spans="1:21">
      <c r="A563" s="34">
        <v>4</v>
      </c>
      <c r="B563" s="117" t="s">
        <v>8</v>
      </c>
      <c r="C563" s="37">
        <v>38913</v>
      </c>
      <c r="D563" s="69">
        <v>2006</v>
      </c>
      <c r="E563" s="32">
        <v>27.7</v>
      </c>
      <c r="F563" s="32">
        <v>490</v>
      </c>
      <c r="G563" s="32">
        <v>0.30299999999999999</v>
      </c>
      <c r="H563" s="32">
        <v>24.3</v>
      </c>
      <c r="I563" s="32">
        <v>1.9</v>
      </c>
      <c r="J563" s="32">
        <v>6.62</v>
      </c>
      <c r="K563" s="32">
        <v>-209.4</v>
      </c>
      <c r="L563" s="18">
        <v>3.7305699481865919</v>
      </c>
      <c r="M563" s="21">
        <v>0.19519115387871055</v>
      </c>
      <c r="N563" s="32"/>
      <c r="O563" s="21"/>
      <c r="P563" s="21" t="s">
        <v>101</v>
      </c>
      <c r="Q563" s="76">
        <v>2.52331369176152</v>
      </c>
      <c r="R563" s="21">
        <v>2.52</v>
      </c>
      <c r="S563" s="76">
        <f t="shared" si="37"/>
        <v>2520</v>
      </c>
      <c r="T563" s="21">
        <v>0.55522040042231269</v>
      </c>
      <c r="U563" s="21">
        <v>0.64171393118588105</v>
      </c>
    </row>
    <row r="564" spans="1:21">
      <c r="A564" s="34">
        <v>5</v>
      </c>
      <c r="B564" s="117" t="s">
        <v>6</v>
      </c>
      <c r="C564" s="37">
        <v>38913</v>
      </c>
      <c r="D564" s="69">
        <v>2006</v>
      </c>
      <c r="E564" s="32">
        <v>26.38</v>
      </c>
      <c r="F564" s="32">
        <v>735</v>
      </c>
      <c r="G564" s="32">
        <v>0.46500000000000002</v>
      </c>
      <c r="H564" s="32">
        <v>69.3</v>
      </c>
      <c r="I564" s="32">
        <v>5.58</v>
      </c>
      <c r="J564" s="32">
        <v>6.2</v>
      </c>
      <c r="K564" s="32">
        <v>-74.099999999999994</v>
      </c>
      <c r="L564" s="18">
        <v>3.6528497409326284</v>
      </c>
      <c r="M564" s="21">
        <v>0.1282645824002828</v>
      </c>
      <c r="N564" s="32"/>
      <c r="O564" s="21"/>
      <c r="P564" s="21">
        <v>4.5904553287876499</v>
      </c>
      <c r="Q564" s="76">
        <v>2.2921531310617431</v>
      </c>
      <c r="R564" s="21">
        <f t="shared" si="36"/>
        <v>6.8826084598493935</v>
      </c>
      <c r="S564" s="76">
        <f t="shared" si="37"/>
        <v>6882.6084598493935</v>
      </c>
      <c r="T564" s="21">
        <v>0.81659114755161655</v>
      </c>
      <c r="U564" s="21">
        <v>0.88126567870961814</v>
      </c>
    </row>
    <row r="565" spans="1:21">
      <c r="A565" s="34">
        <v>6</v>
      </c>
      <c r="B565" s="117" t="s">
        <v>21</v>
      </c>
      <c r="C565" s="37">
        <v>38913</v>
      </c>
      <c r="D565" s="69">
        <v>2006</v>
      </c>
      <c r="E565" s="32">
        <v>25.45</v>
      </c>
      <c r="F565" s="32">
        <v>447</v>
      </c>
      <c r="G565" s="32">
        <v>0.28799999999999998</v>
      </c>
      <c r="H565" s="32">
        <v>75.5</v>
      </c>
      <c r="I565" s="32">
        <v>6.16</v>
      </c>
      <c r="J565" s="32">
        <v>6.26</v>
      </c>
      <c r="K565" s="32">
        <v>-71</v>
      </c>
      <c r="L565" s="18">
        <v>3.1392405063291267</v>
      </c>
      <c r="M565" s="21">
        <v>8.5353833667018153E-2</v>
      </c>
      <c r="N565" s="32"/>
      <c r="O565" s="21"/>
      <c r="P565" s="21">
        <v>8.5787472031885095</v>
      </c>
      <c r="Q565" s="76">
        <v>1.2519306079127479</v>
      </c>
      <c r="R565" s="21">
        <f t="shared" si="36"/>
        <v>9.8306778111012569</v>
      </c>
      <c r="S565" s="76">
        <f t="shared" si="37"/>
        <v>9830.6778111012572</v>
      </c>
      <c r="T565" s="21">
        <v>0.92607529102316066</v>
      </c>
      <c r="U565" s="21">
        <v>0.95240318752563968</v>
      </c>
    </row>
    <row r="566" spans="1:21">
      <c r="A566" s="34">
        <v>7</v>
      </c>
      <c r="B566" s="117" t="s">
        <v>22</v>
      </c>
      <c r="C566" s="37">
        <v>38913</v>
      </c>
      <c r="D566" s="69">
        <v>2006</v>
      </c>
      <c r="E566" s="32">
        <v>26.82</v>
      </c>
      <c r="F566" s="32">
        <v>459</v>
      </c>
      <c r="G566" s="32">
        <v>0.28799999999999998</v>
      </c>
      <c r="H566" s="32">
        <v>76.8</v>
      </c>
      <c r="I566" s="32">
        <v>6.13</v>
      </c>
      <c r="J566" s="32">
        <v>6.47</v>
      </c>
      <c r="K566" s="32">
        <v>-69.099999999999994</v>
      </c>
      <c r="L566" s="18">
        <v>3.1472081218273886</v>
      </c>
      <c r="M566" s="21">
        <v>0.10872743173637814</v>
      </c>
      <c r="N566" s="32"/>
      <c r="O566" s="21"/>
      <c r="P566" s="21">
        <v>8.2057541914536873</v>
      </c>
      <c r="Q566" s="76">
        <v>1.4830911686125248</v>
      </c>
      <c r="R566" s="21">
        <f t="shared" si="36"/>
        <v>9.6888453600662121</v>
      </c>
      <c r="S566" s="76">
        <f t="shared" si="37"/>
        <v>9688.8453600662124</v>
      </c>
      <c r="T566" s="21">
        <v>0.92359711418841606</v>
      </c>
      <c r="U566" s="21">
        <v>0.93711486326254723</v>
      </c>
    </row>
    <row r="567" spans="1:21">
      <c r="A567" s="34">
        <v>8</v>
      </c>
      <c r="B567" s="117" t="s">
        <v>7</v>
      </c>
      <c r="C567" s="37">
        <v>38913</v>
      </c>
      <c r="D567" s="69">
        <v>2006</v>
      </c>
      <c r="E567" s="32">
        <v>31.16</v>
      </c>
      <c r="F567" s="32">
        <v>313</v>
      </c>
      <c r="G567" s="32">
        <v>0.182</v>
      </c>
      <c r="H567" s="32">
        <v>89.5</v>
      </c>
      <c r="I567" s="32">
        <v>6.64</v>
      </c>
      <c r="J567" s="32">
        <v>6.6</v>
      </c>
      <c r="K567" s="32">
        <v>-107.8</v>
      </c>
      <c r="L567" s="18">
        <v>7.7142857142857162</v>
      </c>
      <c r="M567" s="21">
        <v>6.4785743391955891E-2</v>
      </c>
      <c r="N567" s="32"/>
      <c r="O567" s="21"/>
      <c r="P567" s="21">
        <v>3.2202388518631012E-3</v>
      </c>
      <c r="Q567" s="76">
        <v>2.2921531310617431</v>
      </c>
      <c r="R567" s="21">
        <f t="shared" si="36"/>
        <v>2.2953733699136061</v>
      </c>
      <c r="S567" s="76">
        <f t="shared" si="37"/>
        <v>2295.373369913606</v>
      </c>
      <c r="T567" s="21">
        <v>0.64253767937893413</v>
      </c>
      <c r="U567" s="21">
        <v>0.72188229821173377</v>
      </c>
    </row>
    <row r="568" spans="1:21">
      <c r="A568" s="34">
        <v>10</v>
      </c>
      <c r="B568" s="117" t="s">
        <v>23</v>
      </c>
      <c r="C568" s="37">
        <v>38913</v>
      </c>
      <c r="D568" s="69">
        <v>2006</v>
      </c>
      <c r="E568" s="32">
        <v>26.22</v>
      </c>
      <c r="F568" s="32">
        <v>347</v>
      </c>
      <c r="G568" s="32">
        <v>0.221</v>
      </c>
      <c r="H568" s="32">
        <v>25.5</v>
      </c>
      <c r="I568" s="32">
        <v>2.0299999999999998</v>
      </c>
      <c r="J568" s="32">
        <v>5.7</v>
      </c>
      <c r="K568" s="32">
        <v>-66.8</v>
      </c>
      <c r="L568" s="18">
        <v>19.287598944591057</v>
      </c>
      <c r="M568" s="21">
        <v>0.20411469674250093</v>
      </c>
      <c r="N568" s="32"/>
      <c r="O568" s="21"/>
      <c r="P568" s="21">
        <v>7.7347110252973111E-3</v>
      </c>
      <c r="Q568" s="76">
        <v>5.6439812612085056</v>
      </c>
      <c r="R568" s="21">
        <f t="shared" si="36"/>
        <v>5.6517159722338031</v>
      </c>
      <c r="S568" s="76">
        <f t="shared" si="37"/>
        <v>5651.7159722338029</v>
      </c>
      <c r="T568" s="21">
        <v>1.6506383223859686</v>
      </c>
      <c r="U568" s="21">
        <v>2.1249850193980029</v>
      </c>
    </row>
    <row r="569" spans="1:21">
      <c r="A569" s="34">
        <v>11</v>
      </c>
      <c r="B569" s="117" t="s">
        <v>14</v>
      </c>
      <c r="C569" s="37">
        <v>38913</v>
      </c>
      <c r="D569" s="69">
        <v>2006</v>
      </c>
      <c r="E569" s="32">
        <v>27.94</v>
      </c>
      <c r="F569" s="32">
        <v>201</v>
      </c>
      <c r="G569" s="32">
        <v>0.124</v>
      </c>
      <c r="H569" s="32">
        <v>49.7</v>
      </c>
      <c r="I569" s="32">
        <v>3.89</v>
      </c>
      <c r="J569" s="32">
        <v>6.55</v>
      </c>
      <c r="K569" s="32">
        <v>-181.6</v>
      </c>
      <c r="L569" s="18">
        <v>3.7982195845697428</v>
      </c>
      <c r="M569" s="21">
        <v>0.14790313696036692</v>
      </c>
      <c r="N569" s="32"/>
      <c r="O569" s="21"/>
      <c r="P569" s="21">
        <v>5.5733421082863333E-3</v>
      </c>
      <c r="Q569" s="76">
        <v>1.8876221498371344</v>
      </c>
      <c r="R569" s="21">
        <f t="shared" si="36"/>
        <v>1.8931954919454208</v>
      </c>
      <c r="S569" s="76">
        <f t="shared" si="37"/>
        <v>1893.1954919454208</v>
      </c>
      <c r="T569" s="21">
        <v>0.26370135028273634</v>
      </c>
      <c r="U569" s="21">
        <v>0.352969140284983</v>
      </c>
    </row>
    <row r="570" spans="1:21">
      <c r="A570" s="34">
        <v>12</v>
      </c>
      <c r="B570" s="117" t="s">
        <v>15</v>
      </c>
      <c r="C570" s="37">
        <v>38913</v>
      </c>
      <c r="D570" s="69">
        <v>2006</v>
      </c>
      <c r="E570" s="32">
        <v>32.29</v>
      </c>
      <c r="F570" s="32">
        <v>802</v>
      </c>
      <c r="G570" s="32">
        <v>0.45600000000000002</v>
      </c>
      <c r="H570" s="32">
        <v>89.7</v>
      </c>
      <c r="I570" s="32">
        <v>6.52</v>
      </c>
      <c r="J570" s="32">
        <v>8.06</v>
      </c>
      <c r="K570" s="32">
        <v>-102.9</v>
      </c>
      <c r="L570" s="18">
        <v>16.49350649350648</v>
      </c>
      <c r="M570" s="21">
        <v>5.3817221955213559E-2</v>
      </c>
      <c r="N570" s="32"/>
      <c r="O570" s="21"/>
      <c r="P570" s="21">
        <v>4.9284175120814511E-3</v>
      </c>
      <c r="Q570" s="76">
        <v>2.7000359404164995</v>
      </c>
      <c r="R570" s="21">
        <f t="shared" si="36"/>
        <v>2.7049643579285809</v>
      </c>
      <c r="S570" s="76">
        <f t="shared" si="37"/>
        <v>2704.9643579285807</v>
      </c>
      <c r="T570" s="21">
        <v>0.57407163524109395</v>
      </c>
      <c r="U570" s="21">
        <v>0.88240970297420329</v>
      </c>
    </row>
    <row r="571" spans="1:21">
      <c r="A571" s="34">
        <v>14</v>
      </c>
      <c r="B571" s="117" t="s">
        <v>17</v>
      </c>
      <c r="C571" s="37">
        <v>38913</v>
      </c>
      <c r="D571" s="69">
        <v>2006</v>
      </c>
      <c r="E571" s="32">
        <v>28.46</v>
      </c>
      <c r="F571" s="32">
        <v>189</v>
      </c>
      <c r="G571" s="32">
        <v>0.115</v>
      </c>
      <c r="H571" s="32">
        <v>65.599999999999994</v>
      </c>
      <c r="I571" s="32">
        <v>5.09</v>
      </c>
      <c r="J571" s="32">
        <v>7.53</v>
      </c>
      <c r="K571" s="32">
        <v>-88.4</v>
      </c>
      <c r="L571" s="18">
        <v>7.0810810810811118</v>
      </c>
      <c r="M571" s="21">
        <v>0.17751307464476221</v>
      </c>
      <c r="N571" s="32"/>
      <c r="O571" s="21"/>
      <c r="P571" s="21">
        <v>8.0524038423989558E-2</v>
      </c>
      <c r="Q571" s="76">
        <v>2.1765728507118549</v>
      </c>
      <c r="R571" s="21">
        <f t="shared" si="36"/>
        <v>2.2570968891358443</v>
      </c>
      <c r="S571" s="76">
        <f t="shared" si="37"/>
        <v>2257.0968891358443</v>
      </c>
      <c r="T571" s="21">
        <v>0.57641308507805955</v>
      </c>
      <c r="U571" s="21">
        <v>0.66464641758051957</v>
      </c>
    </row>
    <row r="572" spans="1:21">
      <c r="A572" s="34">
        <v>15</v>
      </c>
      <c r="B572" s="117" t="s">
        <v>18</v>
      </c>
      <c r="C572" s="37">
        <v>38913</v>
      </c>
      <c r="D572" s="69">
        <v>2006</v>
      </c>
      <c r="E572" s="32">
        <v>30.48</v>
      </c>
      <c r="F572" s="32">
        <v>285</v>
      </c>
      <c r="G572" s="32">
        <v>0.16800000000000001</v>
      </c>
      <c r="H572" s="32">
        <v>50.2</v>
      </c>
      <c r="I572" s="32">
        <v>3.76</v>
      </c>
      <c r="J572" s="32">
        <v>6.85</v>
      </c>
      <c r="K572" s="32">
        <v>-104.3</v>
      </c>
      <c r="L572" s="18">
        <v>10.48</v>
      </c>
      <c r="M572" s="21">
        <v>1.2855138550146883</v>
      </c>
      <c r="N572" s="32"/>
      <c r="O572" s="21"/>
      <c r="P572" s="21">
        <v>1.9535088096397563E-2</v>
      </c>
      <c r="Q572" s="76">
        <v>7.9555868682062734</v>
      </c>
      <c r="R572" s="21">
        <f t="shared" si="36"/>
        <v>7.9751219563026705</v>
      </c>
      <c r="S572" s="76">
        <f t="shared" si="37"/>
        <v>7975.1219563026707</v>
      </c>
      <c r="T572" s="21">
        <v>1.8013285648131623</v>
      </c>
      <c r="U572" s="21">
        <v>2.0789467095989402</v>
      </c>
    </row>
    <row r="573" spans="1:21">
      <c r="A573" s="34" t="s">
        <v>82</v>
      </c>
      <c r="B573" s="117"/>
      <c r="C573" s="37">
        <v>38913</v>
      </c>
      <c r="D573" s="69">
        <v>2006</v>
      </c>
      <c r="E573" s="32"/>
      <c r="F573" s="32"/>
      <c r="G573" s="32"/>
      <c r="H573" s="32"/>
      <c r="I573" s="32"/>
      <c r="J573" s="32"/>
      <c r="K573" s="32"/>
      <c r="L573" s="18">
        <v>3.4491978609625282</v>
      </c>
      <c r="M573" s="21">
        <v>0.13842187266758965</v>
      </c>
      <c r="N573" s="32"/>
      <c r="O573" s="21"/>
      <c r="P573" s="21">
        <v>4.3774384777006254</v>
      </c>
      <c r="Q573" s="76">
        <v>2.1765728507118549</v>
      </c>
      <c r="R573" s="21">
        <f t="shared" si="36"/>
        <v>6.5540113284124804</v>
      </c>
      <c r="S573" s="76">
        <f t="shared" si="37"/>
        <v>6554.01132841248</v>
      </c>
      <c r="T573" s="21">
        <v>0.81804387190301875</v>
      </c>
      <c r="U573" s="21">
        <v>0.93924690848291048</v>
      </c>
    </row>
    <row r="574" spans="1:21">
      <c r="A574" s="34" t="s">
        <v>59</v>
      </c>
      <c r="B574" s="117"/>
      <c r="C574" s="37">
        <v>38913</v>
      </c>
      <c r="D574" s="69">
        <v>2006</v>
      </c>
      <c r="E574" s="32"/>
      <c r="F574" s="32"/>
      <c r="G574" s="32"/>
      <c r="H574" s="32"/>
      <c r="I574" s="32"/>
      <c r="J574" s="32"/>
      <c r="K574" s="32"/>
      <c r="L574" s="18">
        <v>4.3596730245231345</v>
      </c>
      <c r="M574" s="21">
        <v>6.4853345989408839E-2</v>
      </c>
      <c r="N574" s="32"/>
      <c r="O574" s="21"/>
      <c r="P574" s="21">
        <v>1.4567425666170725E-2</v>
      </c>
      <c r="Q574" s="76">
        <v>0.84739962668813895</v>
      </c>
      <c r="R574" s="21">
        <f t="shared" si="36"/>
        <v>0.8619670523543097</v>
      </c>
      <c r="S574" s="76">
        <f t="shared" si="37"/>
        <v>861.96705235430966</v>
      </c>
      <c r="T574" s="21">
        <v>2.2622396545427942E-3</v>
      </c>
      <c r="U574" s="21">
        <v>7.6818167920132824E-3</v>
      </c>
    </row>
    <row r="575" spans="1:21">
      <c r="A575" s="34">
        <v>1</v>
      </c>
      <c r="B575" s="75" t="s">
        <v>3</v>
      </c>
      <c r="C575" s="37">
        <v>38980</v>
      </c>
      <c r="D575" s="69">
        <v>2006</v>
      </c>
      <c r="E575" s="32">
        <v>24.2</v>
      </c>
      <c r="F575" s="41"/>
      <c r="G575" s="41"/>
      <c r="H575" s="32">
        <v>31.6</v>
      </c>
      <c r="I575" s="32">
        <v>2.64</v>
      </c>
      <c r="J575" s="32">
        <v>6.74</v>
      </c>
      <c r="K575" s="32">
        <v>-26.1</v>
      </c>
      <c r="L575" s="22">
        <v>1.6666666666666921</v>
      </c>
      <c r="M575" s="21">
        <v>4.1901225753080945E-2</v>
      </c>
      <c r="N575" s="32"/>
      <c r="O575" s="21"/>
      <c r="P575" s="21">
        <v>0.33078711875079259</v>
      </c>
      <c r="Q575" s="21">
        <v>0.64855972484295532</v>
      </c>
      <c r="R575" s="21">
        <f t="shared" si="36"/>
        <v>0.97934684359374791</v>
      </c>
      <c r="S575" s="76">
        <f t="shared" si="37"/>
        <v>979.34684359374796</v>
      </c>
      <c r="T575" s="21">
        <v>0.64103268544390901</v>
      </c>
      <c r="U575" s="21">
        <v>0.75384423116283406</v>
      </c>
    </row>
    <row r="576" spans="1:21">
      <c r="A576" s="34">
        <v>2</v>
      </c>
      <c r="B576" s="117" t="s">
        <v>4</v>
      </c>
      <c r="C576" s="37">
        <v>38980</v>
      </c>
      <c r="D576" s="69">
        <v>2006</v>
      </c>
      <c r="E576" s="32">
        <v>24.69</v>
      </c>
      <c r="F576" s="41"/>
      <c r="G576" s="41"/>
      <c r="H576" s="32">
        <v>27.5</v>
      </c>
      <c r="I576" s="32">
        <v>2.27</v>
      </c>
      <c r="J576" s="32">
        <v>6.8</v>
      </c>
      <c r="K576" s="32">
        <v>-29.7</v>
      </c>
      <c r="L576" s="18">
        <v>0.92715231788080288</v>
      </c>
      <c r="M576" s="21">
        <v>5.1780876733213549E-2</v>
      </c>
      <c r="N576" s="32"/>
      <c r="O576" s="21"/>
      <c r="P576" s="21">
        <v>0.51553483846226733</v>
      </c>
      <c r="Q576" s="21">
        <v>0.79161690591635447</v>
      </c>
      <c r="R576" s="21">
        <f t="shared" si="36"/>
        <v>1.3071517443786218</v>
      </c>
      <c r="S576" s="76">
        <f t="shared" si="37"/>
        <v>1307.1517443786217</v>
      </c>
      <c r="T576" s="21">
        <v>0.42811909219326777</v>
      </c>
      <c r="U576" s="21">
        <v>0.52685754769474136</v>
      </c>
    </row>
    <row r="577" spans="1:21">
      <c r="A577" s="34">
        <v>3</v>
      </c>
      <c r="B577" s="117" t="s">
        <v>10</v>
      </c>
      <c r="C577" s="37">
        <v>38980</v>
      </c>
      <c r="D577" s="69">
        <v>2006</v>
      </c>
      <c r="E577" s="32">
        <v>25.3</v>
      </c>
      <c r="F577" s="41"/>
      <c r="G577" s="41"/>
      <c r="H577" s="32">
        <v>20.100000000000001</v>
      </c>
      <c r="I577" s="32">
        <v>1.64</v>
      </c>
      <c r="J577" s="32">
        <v>7.01</v>
      </c>
      <c r="K577" s="32">
        <v>-29.4</v>
      </c>
      <c r="L577" s="18">
        <v>1.3221153846153726</v>
      </c>
      <c r="M577" s="21">
        <v>7.1177464234417953E-2</v>
      </c>
      <c r="N577" s="32"/>
      <c r="O577" s="21"/>
      <c r="P577" s="21">
        <v>0.37499162774049216</v>
      </c>
      <c r="Q577" s="21">
        <v>0.848839778345714</v>
      </c>
      <c r="R577" s="21">
        <f t="shared" si="36"/>
        <v>1.2238314060862061</v>
      </c>
      <c r="S577" s="76">
        <f t="shared" si="37"/>
        <v>1223.831406086206</v>
      </c>
      <c r="T577" s="21">
        <v>0.53082644551512337</v>
      </c>
      <c r="U577" s="21">
        <v>0.71321313580281598</v>
      </c>
    </row>
    <row r="578" spans="1:21">
      <c r="A578" s="34">
        <v>4</v>
      </c>
      <c r="B578" s="117" t="s">
        <v>8</v>
      </c>
      <c r="C578" s="37">
        <v>38980</v>
      </c>
      <c r="D578" s="69">
        <v>2006</v>
      </c>
      <c r="E578" s="32">
        <v>25.23</v>
      </c>
      <c r="F578" s="41"/>
      <c r="G578" s="41"/>
      <c r="H578" s="32">
        <v>7.1</v>
      </c>
      <c r="I578" s="32">
        <v>0.57999999999999996</v>
      </c>
      <c r="J578" s="32">
        <v>6.84</v>
      </c>
      <c r="K578" s="32">
        <v>-25.4</v>
      </c>
      <c r="L578" s="18">
        <v>6.1190476190475929</v>
      </c>
      <c r="M578" s="21">
        <v>7.2904675944231362E-2</v>
      </c>
      <c r="N578" s="32"/>
      <c r="O578" s="21"/>
      <c r="P578" s="21">
        <v>3.8345251056151136E-2</v>
      </c>
      <c r="Q578" s="21">
        <v>0.64855972484295532</v>
      </c>
      <c r="R578" s="21">
        <f t="shared" si="36"/>
        <v>0.68690497589910648</v>
      </c>
      <c r="S578" s="76">
        <f t="shared" si="37"/>
        <v>686.90497589910649</v>
      </c>
      <c r="T578" s="21">
        <v>0.35503062889421766</v>
      </c>
      <c r="U578" s="21">
        <v>0.50906540488445973</v>
      </c>
    </row>
    <row r="579" spans="1:21">
      <c r="A579" s="34">
        <v>5</v>
      </c>
      <c r="B579" s="117" t="s">
        <v>6</v>
      </c>
      <c r="C579" s="37">
        <v>38980</v>
      </c>
      <c r="D579" s="69">
        <v>2006</v>
      </c>
      <c r="E579" s="32">
        <v>25.3</v>
      </c>
      <c r="F579" s="41"/>
      <c r="G579" s="41"/>
      <c r="H579" s="32">
        <v>21.9</v>
      </c>
      <c r="I579" s="32">
        <v>1.79</v>
      </c>
      <c r="J579" s="32">
        <v>6.99</v>
      </c>
      <c r="K579" s="32">
        <v>-28.9</v>
      </c>
      <c r="L579" s="18">
        <v>1.2790697674418487</v>
      </c>
      <c r="M579" s="21">
        <v>6.5961284870781511E-2</v>
      </c>
      <c r="N579" s="32"/>
      <c r="O579" s="21"/>
      <c r="P579" s="21">
        <v>5.0022962431433644</v>
      </c>
      <c r="Q579" s="21">
        <v>0.79161690591635447</v>
      </c>
      <c r="R579" s="21">
        <f t="shared" si="36"/>
        <v>5.7939131490597191</v>
      </c>
      <c r="S579" s="76">
        <f t="shared" si="37"/>
        <v>5793.9131490597192</v>
      </c>
      <c r="T579" s="21">
        <v>0.56554731774994971</v>
      </c>
      <c r="U579" s="21">
        <v>0.71379480201007517</v>
      </c>
    </row>
    <row r="580" spans="1:21">
      <c r="A580" s="34">
        <v>6</v>
      </c>
      <c r="B580" s="117" t="s">
        <v>21</v>
      </c>
      <c r="C580" s="37">
        <v>38980</v>
      </c>
      <c r="D580" s="69">
        <v>2006</v>
      </c>
      <c r="E580" s="32">
        <v>24.2</v>
      </c>
      <c r="F580" s="41"/>
      <c r="G580" s="41"/>
      <c r="H580" s="32">
        <v>23.1</v>
      </c>
      <c r="I580" s="32">
        <v>1.93</v>
      </c>
      <c r="J580" s="32">
        <v>6.87</v>
      </c>
      <c r="K580" s="32">
        <v>4</v>
      </c>
      <c r="L580" s="18">
        <v>1.4593301435406685</v>
      </c>
      <c r="M580" s="21">
        <v>4.6184710793418168E-2</v>
      </c>
      <c r="N580" s="32"/>
      <c r="O580" s="21"/>
      <c r="P580" s="21">
        <v>6.3322920167665764</v>
      </c>
      <c r="Q580" s="21">
        <v>0.7630054697016746</v>
      </c>
      <c r="R580" s="21">
        <f t="shared" si="36"/>
        <v>7.095297486468251</v>
      </c>
      <c r="S580" s="76">
        <f t="shared" si="37"/>
        <v>7095.297486468251</v>
      </c>
      <c r="T580" s="21">
        <v>0.85211435890701248</v>
      </c>
      <c r="U580" s="21">
        <v>0.99376926038253388</v>
      </c>
    </row>
    <row r="581" spans="1:21">
      <c r="A581" s="34">
        <v>7</v>
      </c>
      <c r="B581" s="117" t="s">
        <v>22</v>
      </c>
      <c r="C581" s="37">
        <v>38980</v>
      </c>
      <c r="D581" s="69">
        <v>2006</v>
      </c>
      <c r="E581" s="32">
        <v>24.59</v>
      </c>
      <c r="F581" s="41"/>
      <c r="G581" s="41"/>
      <c r="H581" s="32">
        <v>24</v>
      </c>
      <c r="I581" s="32">
        <v>1.99</v>
      </c>
      <c r="J581" s="32">
        <v>6.89</v>
      </c>
      <c r="K581" s="32">
        <v>-12.5</v>
      </c>
      <c r="L581" s="18">
        <v>1.5764705882353034</v>
      </c>
      <c r="M581" s="21">
        <v>7.4390078014670874E-2</v>
      </c>
      <c r="N581" s="32"/>
      <c r="O581" s="21"/>
      <c r="P581" s="21">
        <v>5.9444678784942395</v>
      </c>
      <c r="Q581" s="21">
        <v>0.70578259727231507</v>
      </c>
      <c r="R581" s="21">
        <f t="shared" si="36"/>
        <v>6.6502504757665548</v>
      </c>
      <c r="S581" s="76">
        <f t="shared" si="37"/>
        <v>6650.2504757665547</v>
      </c>
      <c r="T581" s="21">
        <v>0.87120399033789575</v>
      </c>
      <c r="U581" s="21">
        <v>1.0175491435616604</v>
      </c>
    </row>
    <row r="582" spans="1:21">
      <c r="A582" s="34">
        <v>8</v>
      </c>
      <c r="B582" s="117" t="s">
        <v>7</v>
      </c>
      <c r="C582" s="37">
        <v>38980</v>
      </c>
      <c r="D582" s="69">
        <v>2006</v>
      </c>
      <c r="E582" s="32">
        <v>27.17</v>
      </c>
      <c r="F582" s="41"/>
      <c r="G582" s="41"/>
      <c r="H582" s="32">
        <v>12.7</v>
      </c>
      <c r="I582" s="32">
        <v>1.01</v>
      </c>
      <c r="J582" s="32">
        <v>6.88</v>
      </c>
      <c r="K582" s="32">
        <v>-67.400000000000006</v>
      </c>
      <c r="L582" s="18">
        <v>4.3601895734597029</v>
      </c>
      <c r="M582" s="21">
        <v>6.7982122571263182E-2</v>
      </c>
      <c r="N582" s="32"/>
      <c r="O582" s="21"/>
      <c r="P582" s="21">
        <v>1.6242996561301321E-2</v>
      </c>
      <c r="Q582" s="21">
        <v>0.90606265077507375</v>
      </c>
      <c r="R582" s="21">
        <f t="shared" si="36"/>
        <v>0.9223056473363751</v>
      </c>
      <c r="S582" s="76">
        <f t="shared" si="37"/>
        <v>922.30564733637505</v>
      </c>
      <c r="T582" s="21">
        <v>0.50658346963518552</v>
      </c>
      <c r="U582" s="21">
        <v>0.61196900008046351</v>
      </c>
    </row>
    <row r="583" spans="1:21">
      <c r="A583" s="34">
        <v>9</v>
      </c>
      <c r="B583" s="117" t="s">
        <v>9</v>
      </c>
      <c r="C583" s="37">
        <v>38980</v>
      </c>
      <c r="D583" s="69">
        <v>2006</v>
      </c>
      <c r="E583" s="32">
        <v>25.16</v>
      </c>
      <c r="F583" s="41"/>
      <c r="G583" s="41"/>
      <c r="H583" s="32">
        <v>16.399999999999999</v>
      </c>
      <c r="I583" s="32">
        <v>1.33</v>
      </c>
      <c r="J583" s="32">
        <v>6.67</v>
      </c>
      <c r="K583" s="32">
        <v>-102.9</v>
      </c>
      <c r="L583" s="18">
        <v>2.2249388753056092</v>
      </c>
      <c r="M583" s="21">
        <v>0.10041915848155869</v>
      </c>
      <c r="N583" s="32"/>
      <c r="O583" s="21"/>
      <c r="P583" s="21">
        <v>7.9576128638597171E-2</v>
      </c>
      <c r="Q583" s="21">
        <v>0.99189695941911316</v>
      </c>
      <c r="R583" s="21">
        <f t="shared" si="36"/>
        <v>1.0714730880577104</v>
      </c>
      <c r="S583" s="76">
        <f t="shared" si="37"/>
        <v>1071.4730880577104</v>
      </c>
      <c r="T583" s="21">
        <v>0.70932733995314079</v>
      </c>
      <c r="U583" s="21">
        <v>0.89144250483888698</v>
      </c>
    </row>
    <row r="584" spans="1:21">
      <c r="A584" s="34">
        <v>10</v>
      </c>
      <c r="B584" s="117" t="s">
        <v>23</v>
      </c>
      <c r="C584" s="37">
        <v>38980</v>
      </c>
      <c r="D584" s="69">
        <v>2006</v>
      </c>
      <c r="E584" s="32">
        <v>25.47</v>
      </c>
      <c r="F584" s="41"/>
      <c r="G584" s="41"/>
      <c r="H584" s="32">
        <v>16.600000000000001</v>
      </c>
      <c r="I584" s="32">
        <v>1.35</v>
      </c>
      <c r="J584" s="32">
        <v>6.71</v>
      </c>
      <c r="K584" s="32">
        <v>-28.9</v>
      </c>
      <c r="L584" s="18">
        <v>2.3869346733668153</v>
      </c>
      <c r="M584" s="21">
        <v>0.10259544523592357</v>
      </c>
      <c r="N584" s="32"/>
      <c r="O584" s="21"/>
      <c r="P584" s="21">
        <v>3.9127785637007348E-2</v>
      </c>
      <c r="Q584" s="21">
        <v>1.764405737215468</v>
      </c>
      <c r="R584" s="21">
        <f t="shared" ref="R584:R647" si="38">P584+Q584</f>
        <v>1.8035335228524754</v>
      </c>
      <c r="S584" s="76">
        <f t="shared" si="37"/>
        <v>1803.5335228524755</v>
      </c>
      <c r="T584" s="21">
        <v>1.387903546439877</v>
      </c>
      <c r="U584" s="21">
        <v>1.5124150498571454</v>
      </c>
    </row>
    <row r="585" spans="1:21">
      <c r="A585" s="34">
        <v>11</v>
      </c>
      <c r="B585" s="117" t="s">
        <v>14</v>
      </c>
      <c r="C585" s="37">
        <v>38980</v>
      </c>
      <c r="D585" s="69">
        <v>2006</v>
      </c>
      <c r="E585" s="32">
        <v>25.82</v>
      </c>
      <c r="F585" s="41"/>
      <c r="G585" s="41"/>
      <c r="H585" s="32">
        <v>15</v>
      </c>
      <c r="I585" s="32">
        <v>1.21</v>
      </c>
      <c r="J585" s="32">
        <v>6.76</v>
      </c>
      <c r="K585" s="32">
        <v>-180.3</v>
      </c>
      <c r="L585" s="18">
        <v>1.9587628865979299</v>
      </c>
      <c r="M585" s="21">
        <v>3.7410475307566124E-2</v>
      </c>
      <c r="N585" s="32"/>
      <c r="O585" s="21"/>
      <c r="P585" s="21">
        <v>3.0745970793169736E-2</v>
      </c>
      <c r="Q585" s="21">
        <v>0.59133685241359579</v>
      </c>
      <c r="R585" s="21">
        <f t="shared" si="38"/>
        <v>0.62208282320676556</v>
      </c>
      <c r="S585" s="76">
        <f t="shared" si="37"/>
        <v>622.08282320676551</v>
      </c>
      <c r="T585" s="21">
        <v>0.15608756411676103</v>
      </c>
      <c r="U585" s="21">
        <v>0.21975489809150561</v>
      </c>
    </row>
    <row r="586" spans="1:21">
      <c r="A586" s="34">
        <v>12</v>
      </c>
      <c r="B586" s="117" t="s">
        <v>15</v>
      </c>
      <c r="C586" s="37">
        <v>38980</v>
      </c>
      <c r="D586" s="69">
        <v>2006</v>
      </c>
      <c r="E586" s="32">
        <v>30.29</v>
      </c>
      <c r="F586" s="41"/>
      <c r="G586" s="41"/>
      <c r="H586" s="32">
        <v>24.9</v>
      </c>
      <c r="I586" s="32">
        <v>1.72</v>
      </c>
      <c r="J586" s="32">
        <v>8.36</v>
      </c>
      <c r="K586" s="32">
        <v>-64</v>
      </c>
      <c r="L586" s="18">
        <v>17.317073170731764</v>
      </c>
      <c r="M586" s="21">
        <v>3.5821440534537799E-2</v>
      </c>
      <c r="N586" s="32"/>
      <c r="O586" s="21"/>
      <c r="P586" s="21">
        <v>0.32431816621571458</v>
      </c>
      <c r="Q586" s="21">
        <v>1.8502400458595074</v>
      </c>
      <c r="R586" s="21">
        <f t="shared" si="38"/>
        <v>2.174558212075222</v>
      </c>
      <c r="S586" s="76">
        <f t="shared" si="37"/>
        <v>2174.5582120752219</v>
      </c>
      <c r="T586" s="21">
        <v>1.1381141412278475</v>
      </c>
      <c r="U586" s="21">
        <v>1.3883661772443072</v>
      </c>
    </row>
    <row r="587" spans="1:21">
      <c r="A587" s="34">
        <v>13</v>
      </c>
      <c r="B587" s="117" t="s">
        <v>16</v>
      </c>
      <c r="C587" s="37">
        <v>38980</v>
      </c>
      <c r="D587" s="69">
        <v>2006</v>
      </c>
      <c r="E587" s="32">
        <v>24.83</v>
      </c>
      <c r="F587" s="41"/>
      <c r="G587" s="41"/>
      <c r="H587" s="32">
        <v>21.3</v>
      </c>
      <c r="I587" s="32">
        <v>1.76</v>
      </c>
      <c r="J587" s="32">
        <v>7.17</v>
      </c>
      <c r="K587" s="32">
        <v>-15.9</v>
      </c>
      <c r="L587" s="18">
        <v>1.002710027100296</v>
      </c>
      <c r="M587" s="21">
        <v>9.439118961430995E-2</v>
      </c>
      <c r="N587" s="32"/>
      <c r="O587" s="21"/>
      <c r="P587" s="21">
        <v>7.7489369756313931E-2</v>
      </c>
      <c r="Q587" s="21">
        <v>0.61994828862827545</v>
      </c>
      <c r="R587" s="21">
        <f t="shared" si="38"/>
        <v>0.69743765838458938</v>
      </c>
      <c r="S587" s="76">
        <f t="shared" si="37"/>
        <v>697.43765838458933</v>
      </c>
      <c r="T587" s="21">
        <v>1.1964616424982066</v>
      </c>
      <c r="U587" s="21">
        <v>1.3103031506641964</v>
      </c>
    </row>
    <row r="588" spans="1:21">
      <c r="A588" s="34">
        <v>14</v>
      </c>
      <c r="B588" s="117" t="s">
        <v>17</v>
      </c>
      <c r="C588" s="37">
        <v>38980</v>
      </c>
      <c r="D588" s="69">
        <v>2006</v>
      </c>
      <c r="E588" s="32">
        <v>26.49</v>
      </c>
      <c r="F588" s="41"/>
      <c r="G588" s="41"/>
      <c r="H588" s="32">
        <v>18.5</v>
      </c>
      <c r="I588" s="32">
        <v>1.48</v>
      </c>
      <c r="J588" s="32">
        <v>7.36</v>
      </c>
      <c r="K588" s="32">
        <v>-18.7</v>
      </c>
      <c r="L588" s="18">
        <v>3.6515513126491732</v>
      </c>
      <c r="M588" s="21">
        <v>0.19223773297523866</v>
      </c>
      <c r="N588" s="32"/>
      <c r="O588" s="21"/>
      <c r="P588" s="21">
        <v>0.37580894163605311</v>
      </c>
      <c r="Q588" s="21">
        <v>1.2207884491365517</v>
      </c>
      <c r="R588" s="21">
        <f t="shared" si="38"/>
        <v>1.5965973907726048</v>
      </c>
      <c r="S588" s="76">
        <f t="shared" si="37"/>
        <v>1596.5973907726047</v>
      </c>
      <c r="T588" s="21">
        <v>0.77089354141094923</v>
      </c>
      <c r="U588" s="21">
        <v>0.88761035100282626</v>
      </c>
    </row>
    <row r="589" spans="1:21">
      <c r="A589" s="34">
        <v>15</v>
      </c>
      <c r="B589" s="117" t="s">
        <v>18</v>
      </c>
      <c r="C589" s="37">
        <v>38980</v>
      </c>
      <c r="D589" s="69">
        <v>2006</v>
      </c>
      <c r="E589" s="32">
        <v>25.56</v>
      </c>
      <c r="F589" s="41"/>
      <c r="G589" s="41"/>
      <c r="H589" s="32">
        <v>8.1999999999999993</v>
      </c>
      <c r="I589" s="32">
        <v>0.67</v>
      </c>
      <c r="J589" s="32">
        <v>6.73</v>
      </c>
      <c r="K589" s="32">
        <v>-23.3</v>
      </c>
      <c r="L589" s="18">
        <v>34.857142857142826</v>
      </c>
      <c r="M589" s="21">
        <v>0.22655742964923081</v>
      </c>
      <c r="N589" s="32"/>
      <c r="O589" s="21"/>
      <c r="P589" s="21">
        <v>0.16127273887998536</v>
      </c>
      <c r="Q589" s="21">
        <v>1.9932972269329066</v>
      </c>
      <c r="R589" s="21">
        <f t="shared" si="38"/>
        <v>2.1545699658128918</v>
      </c>
      <c r="S589" s="76">
        <f t="shared" si="37"/>
        <v>2154.569965812892</v>
      </c>
      <c r="T589" s="21">
        <v>1.5097347726839718</v>
      </c>
      <c r="U589" s="21">
        <v>1.7672581065100814</v>
      </c>
    </row>
    <row r="590" spans="1:21">
      <c r="A590" s="34" t="s">
        <v>82</v>
      </c>
      <c r="B590" s="117"/>
      <c r="C590" s="37">
        <v>38980</v>
      </c>
      <c r="D590" s="69">
        <v>2006</v>
      </c>
      <c r="E590" s="32"/>
      <c r="F590" s="41"/>
      <c r="G590" s="41"/>
      <c r="H590" s="32"/>
      <c r="I590" s="32"/>
      <c r="J590" s="32"/>
      <c r="K590" s="32"/>
      <c r="L590" s="18">
        <v>1.3480392156862622</v>
      </c>
      <c r="M590" s="21">
        <v>3.8723156207024309E-2</v>
      </c>
      <c r="N590" s="32"/>
      <c r="O590" s="21"/>
      <c r="P590" s="21">
        <v>4.6914977210000135</v>
      </c>
      <c r="Q590" s="21">
        <v>1.0491198318484727</v>
      </c>
      <c r="R590" s="21">
        <f t="shared" si="38"/>
        <v>5.7406175528484864</v>
      </c>
      <c r="S590" s="76">
        <f t="shared" si="37"/>
        <v>5740.6175528484864</v>
      </c>
      <c r="T590" s="21">
        <v>0.59927518673545654</v>
      </c>
      <c r="U590" s="21">
        <v>0.67477184263483259</v>
      </c>
    </row>
    <row r="591" spans="1:21">
      <c r="A591" s="34" t="s">
        <v>59</v>
      </c>
      <c r="B591" s="117"/>
      <c r="C591" s="37">
        <v>38980</v>
      </c>
      <c r="D591" s="69">
        <v>2006</v>
      </c>
      <c r="E591" s="32"/>
      <c r="F591" s="41"/>
      <c r="G591" s="41"/>
      <c r="H591" s="32"/>
      <c r="I591" s="32"/>
      <c r="J591" s="32"/>
      <c r="K591" s="32"/>
      <c r="L591" s="18">
        <v>8.8757396449710785E-2</v>
      </c>
      <c r="M591" s="21">
        <v>3.3075173915934508E-2</v>
      </c>
      <c r="N591" s="32"/>
      <c r="O591" s="21"/>
      <c r="P591" s="21">
        <v>2.4763928663957824E-2</v>
      </c>
      <c r="Q591" s="21">
        <v>0.41966823512551676</v>
      </c>
      <c r="R591" s="21">
        <f t="shared" si="38"/>
        <v>0.44443216378947459</v>
      </c>
      <c r="S591" s="76">
        <f t="shared" si="37"/>
        <v>444.4321637894746</v>
      </c>
      <c r="T591" s="21">
        <v>3.7985313116425529E-3</v>
      </c>
      <c r="U591" s="21">
        <v>9.020652767420187E-3</v>
      </c>
    </row>
    <row r="592" spans="1:21">
      <c r="A592" s="34">
        <v>1</v>
      </c>
      <c r="B592" s="75" t="s">
        <v>3</v>
      </c>
      <c r="C592" s="37">
        <v>38996</v>
      </c>
      <c r="D592" s="69">
        <v>2006</v>
      </c>
      <c r="E592" s="32">
        <v>22.32</v>
      </c>
      <c r="F592" s="41"/>
      <c r="G592" s="41"/>
      <c r="H592" s="32">
        <v>117</v>
      </c>
      <c r="I592" s="32">
        <v>10.130000000000001</v>
      </c>
      <c r="J592" s="32">
        <v>5.91</v>
      </c>
      <c r="K592" s="32">
        <v>-19.399999999999999</v>
      </c>
      <c r="L592" s="22">
        <v>0.25773195876292976</v>
      </c>
      <c r="M592" s="21">
        <v>6.0710561272948799E-2</v>
      </c>
      <c r="N592" s="32"/>
      <c r="O592" s="21"/>
      <c r="P592" s="21">
        <v>0.23876105204210241</v>
      </c>
      <c r="Q592" s="21">
        <v>0.44827967134019664</v>
      </c>
      <c r="R592" s="21">
        <f t="shared" si="38"/>
        <v>0.68704072338229905</v>
      </c>
      <c r="S592" s="76">
        <f t="shared" si="37"/>
        <v>687.04072338229901</v>
      </c>
      <c r="T592" s="21">
        <v>0.67743139075517167</v>
      </c>
      <c r="U592" s="21">
        <v>0.72664278205865351</v>
      </c>
    </row>
    <row r="593" spans="1:21">
      <c r="A593" s="34">
        <v>2</v>
      </c>
      <c r="B593" s="117" t="s">
        <v>4</v>
      </c>
      <c r="C593" s="37">
        <v>38996</v>
      </c>
      <c r="D593" s="69">
        <v>2006</v>
      </c>
      <c r="E593" s="32">
        <v>22.48</v>
      </c>
      <c r="F593" s="41"/>
      <c r="G593" s="41"/>
      <c r="H593" s="32">
        <v>127.5</v>
      </c>
      <c r="I593" s="32">
        <v>11.03</v>
      </c>
      <c r="J593" s="32">
        <v>6.17</v>
      </c>
      <c r="K593" s="32">
        <v>-27</v>
      </c>
      <c r="L593" s="18">
        <v>1.5945945945946141</v>
      </c>
      <c r="M593" s="21">
        <v>5.8983349563135418E-2</v>
      </c>
      <c r="N593" s="32"/>
      <c r="O593" s="21"/>
      <c r="P593" s="21">
        <v>0.71082069052927221</v>
      </c>
      <c r="Q593" s="21">
        <v>0.79161690591635447</v>
      </c>
      <c r="R593" s="21">
        <f t="shared" si="38"/>
        <v>1.5024375964456267</v>
      </c>
      <c r="S593" s="76">
        <f t="shared" si="37"/>
        <v>1502.4375964456267</v>
      </c>
      <c r="T593" s="21">
        <v>0.5207936885478609</v>
      </c>
      <c r="U593" s="21">
        <v>0.57171427697220134</v>
      </c>
    </row>
    <row r="594" spans="1:21">
      <c r="A594" s="34">
        <v>3</v>
      </c>
      <c r="B594" s="117" t="s">
        <v>10</v>
      </c>
      <c r="C594" s="37">
        <v>38996</v>
      </c>
      <c r="D594" s="69">
        <v>2006</v>
      </c>
      <c r="E594" s="32">
        <v>22.43</v>
      </c>
      <c r="F594" s="41"/>
      <c r="G594" s="41"/>
      <c r="H594" s="32">
        <v>105.1</v>
      </c>
      <c r="I594" s="32">
        <v>9.0399999999999991</v>
      </c>
      <c r="J594" s="32">
        <v>5.26</v>
      </c>
      <c r="K594" s="32">
        <v>-24.4</v>
      </c>
      <c r="L594" s="18">
        <v>0.7100591715976452</v>
      </c>
      <c r="M594" s="21">
        <v>0.15337546950443734</v>
      </c>
      <c r="N594" s="32"/>
      <c r="O594" s="21"/>
      <c r="P594" s="21">
        <v>0.43359477301794602</v>
      </c>
      <c r="Q594" s="21">
        <v>0.73439403348699472</v>
      </c>
      <c r="R594" s="21">
        <f t="shared" si="38"/>
        <v>1.1679888065049409</v>
      </c>
      <c r="S594" s="76">
        <f t="shared" si="37"/>
        <v>1167.9888065049408</v>
      </c>
      <c r="T594" s="21">
        <v>0.5545044367876899</v>
      </c>
      <c r="U594" s="21">
        <v>0.56061129554540068</v>
      </c>
    </row>
    <row r="595" spans="1:21">
      <c r="A595" s="34">
        <v>4</v>
      </c>
      <c r="B595" s="117" t="s">
        <v>8</v>
      </c>
      <c r="C595" s="37">
        <v>38996</v>
      </c>
      <c r="D595" s="69">
        <v>2006</v>
      </c>
      <c r="E595" s="32">
        <v>23.45</v>
      </c>
      <c r="F595" s="41"/>
      <c r="G595" s="41"/>
      <c r="H595" s="32">
        <v>31</v>
      </c>
      <c r="I595" s="32">
        <v>2.62</v>
      </c>
      <c r="J595" s="32">
        <v>5.76</v>
      </c>
      <c r="K595" s="32">
        <v>-51.6</v>
      </c>
      <c r="L595" s="18">
        <v>1.4784946236559005</v>
      </c>
      <c r="M595" s="21">
        <v>0.30077571681991228</v>
      </c>
      <c r="N595" s="32"/>
      <c r="O595" s="21"/>
      <c r="P595" s="21">
        <v>1.8486262359755784E-2</v>
      </c>
      <c r="Q595" s="21">
        <v>0.70578259727231507</v>
      </c>
      <c r="R595" s="21">
        <f t="shared" si="38"/>
        <v>0.72426885963207088</v>
      </c>
      <c r="S595" s="76">
        <f t="shared" si="37"/>
        <v>724.26885963207087</v>
      </c>
      <c r="T595" s="21">
        <v>0.61216710823093201</v>
      </c>
      <c r="U595" s="21">
        <v>0.62230212917412708</v>
      </c>
    </row>
    <row r="596" spans="1:21">
      <c r="A596" s="34">
        <v>5</v>
      </c>
      <c r="B596" s="117" t="s">
        <v>6</v>
      </c>
      <c r="C596" s="37">
        <v>38996</v>
      </c>
      <c r="D596" s="69">
        <v>2006</v>
      </c>
      <c r="E596" s="32">
        <v>23.44</v>
      </c>
      <c r="F596" s="41"/>
      <c r="G596" s="41"/>
      <c r="H596" s="32">
        <v>120</v>
      </c>
      <c r="I596" s="32">
        <v>10.29</v>
      </c>
      <c r="J596" s="32">
        <v>6.29</v>
      </c>
      <c r="K596" s="32">
        <v>-16.3</v>
      </c>
      <c r="L596" s="18">
        <v>0.77694235588973604</v>
      </c>
      <c r="M596" s="21">
        <v>3.4923290445434838E-2</v>
      </c>
      <c r="N596" s="32"/>
      <c r="O596" s="21"/>
      <c r="P596" s="21">
        <v>6.1274244634984214</v>
      </c>
      <c r="Q596" s="21">
        <v>0.50550254376955617</v>
      </c>
      <c r="R596" s="21">
        <f t="shared" si="38"/>
        <v>6.6329270072679778</v>
      </c>
      <c r="S596" s="76">
        <f t="shared" si="37"/>
        <v>6632.9270072679774</v>
      </c>
      <c r="T596" s="21">
        <v>0.57205320110756019</v>
      </c>
      <c r="U596" s="21">
        <v>0.53780655865491467</v>
      </c>
    </row>
    <row r="597" spans="1:21">
      <c r="A597" s="34">
        <v>6</v>
      </c>
      <c r="B597" s="117" t="s">
        <v>21</v>
      </c>
      <c r="C597" s="37">
        <v>38996</v>
      </c>
      <c r="D597" s="69">
        <v>2006</v>
      </c>
      <c r="E597" s="32">
        <v>23.2</v>
      </c>
      <c r="F597" s="41"/>
      <c r="G597" s="41"/>
      <c r="H597" s="32">
        <v>117.5</v>
      </c>
      <c r="I597" s="32">
        <v>10</v>
      </c>
      <c r="J597" s="32">
        <v>5.95</v>
      </c>
      <c r="K597" s="32">
        <v>-5.6</v>
      </c>
      <c r="L597" s="18">
        <v>0.52197802197801024</v>
      </c>
      <c r="M597" s="21">
        <v>6.2973208612804338E-2</v>
      </c>
      <c r="N597" s="32"/>
      <c r="O597" s="21"/>
      <c r="P597" s="21">
        <v>6.2300271841039319</v>
      </c>
      <c r="Q597" s="21">
        <v>0.7630054697016746</v>
      </c>
      <c r="R597" s="21">
        <f t="shared" si="38"/>
        <v>6.9930326538056065</v>
      </c>
      <c r="S597" s="76">
        <f t="shared" si="37"/>
        <v>6993.0326538056061</v>
      </c>
      <c r="T597" s="21">
        <v>0.88496906986294532</v>
      </c>
      <c r="U597" s="21">
        <v>0.82792113344025653</v>
      </c>
    </row>
    <row r="598" spans="1:21">
      <c r="A598" s="34">
        <v>7</v>
      </c>
      <c r="B598" s="117" t="s">
        <v>22</v>
      </c>
      <c r="C598" s="37">
        <v>38996</v>
      </c>
      <c r="D598" s="69">
        <v>2006</v>
      </c>
      <c r="E598" s="32">
        <v>22.43</v>
      </c>
      <c r="F598" s="41"/>
      <c r="G598" s="41"/>
      <c r="H598" s="32">
        <v>128.19999999999999</v>
      </c>
      <c r="I598" s="32">
        <v>11.05</v>
      </c>
      <c r="J598" s="32">
        <v>6.33</v>
      </c>
      <c r="K598" s="32">
        <v>544.6</v>
      </c>
      <c r="L598" s="18">
        <v>3.7249999999999783</v>
      </c>
      <c r="M598" s="21">
        <v>7.2248335494502269E-2</v>
      </c>
      <c r="N598" s="32"/>
      <c r="O598" s="21"/>
      <c r="P598" s="21">
        <v>7.95115113089643</v>
      </c>
      <c r="Q598" s="21">
        <v>0.64855972484295532</v>
      </c>
      <c r="R598" s="21">
        <f t="shared" si="38"/>
        <v>8.5997108557393851</v>
      </c>
      <c r="S598" s="76">
        <f t="shared" si="37"/>
        <v>8599.7108557393858</v>
      </c>
      <c r="T598" s="21">
        <v>0.95221935888582399</v>
      </c>
      <c r="U598" s="21">
        <v>0.87306869582134616</v>
      </c>
    </row>
    <row r="599" spans="1:21">
      <c r="A599" s="34">
        <v>8</v>
      </c>
      <c r="B599" s="117" t="s">
        <v>7</v>
      </c>
      <c r="C599" s="37">
        <v>38996</v>
      </c>
      <c r="D599" s="69">
        <v>2006</v>
      </c>
      <c r="E599" s="32">
        <v>26.84</v>
      </c>
      <c r="F599" s="41"/>
      <c r="G599" s="41"/>
      <c r="H599" s="32">
        <v>97.9</v>
      </c>
      <c r="I599" s="32">
        <v>7.69</v>
      </c>
      <c r="J599" s="32">
        <v>6.43</v>
      </c>
      <c r="K599" s="32">
        <v>71.8</v>
      </c>
      <c r="L599" s="18">
        <v>9.9032258064515801</v>
      </c>
      <c r="M599" s="21">
        <v>9.2318535562533888E-2</v>
      </c>
      <c r="N599" s="32"/>
      <c r="O599" s="21"/>
      <c r="P599" s="21">
        <v>1.126955455852631E-2</v>
      </c>
      <c r="Q599" s="21">
        <v>0.82022834213103435</v>
      </c>
      <c r="R599" s="21">
        <f t="shared" si="38"/>
        <v>0.83149789668956064</v>
      </c>
      <c r="S599" s="76">
        <f t="shared" si="37"/>
        <v>831.49789668956066</v>
      </c>
      <c r="T599" s="21">
        <v>0.56013716211572628</v>
      </c>
      <c r="U599" s="21">
        <v>0.6005751855500332</v>
      </c>
    </row>
    <row r="600" spans="1:21">
      <c r="A600" s="34">
        <v>9</v>
      </c>
      <c r="B600" s="117" t="s">
        <v>9</v>
      </c>
      <c r="C600" s="37">
        <v>38996</v>
      </c>
      <c r="D600" s="69">
        <v>2006</v>
      </c>
      <c r="E600" s="32">
        <v>21.55</v>
      </c>
      <c r="F600" s="41"/>
      <c r="G600" s="41"/>
      <c r="H600" s="32">
        <v>62</v>
      </c>
      <c r="I600" s="32">
        <v>5.42</v>
      </c>
      <c r="J600" s="32">
        <v>4.47</v>
      </c>
      <c r="K600" s="32">
        <v>-57.4</v>
      </c>
      <c r="L600" s="18">
        <v>5.5277777777777555</v>
      </c>
      <c r="M600" s="21">
        <v>4.6996500297030452E-2</v>
      </c>
      <c r="N600" s="32"/>
      <c r="O600" s="21"/>
      <c r="P600" s="21">
        <v>9.1480163615383636E-3</v>
      </c>
      <c r="Q600" s="21">
        <v>0.7630054697016746</v>
      </c>
      <c r="R600" s="21">
        <f t="shared" si="38"/>
        <v>0.77215348606321299</v>
      </c>
      <c r="S600" s="76">
        <f t="shared" si="37"/>
        <v>772.15348606321299</v>
      </c>
      <c r="T600" s="21">
        <v>0.53156263757927402</v>
      </c>
      <c r="U600" s="21">
        <v>0.69004913449019933</v>
      </c>
    </row>
    <row r="601" spans="1:21">
      <c r="A601" s="34">
        <v>12</v>
      </c>
      <c r="B601" s="117" t="s">
        <v>15</v>
      </c>
      <c r="C601" s="37">
        <v>38996</v>
      </c>
      <c r="D601" s="69">
        <v>2006</v>
      </c>
      <c r="E601" s="32">
        <v>28.02</v>
      </c>
      <c r="F601" s="41"/>
      <c r="G601" s="41"/>
      <c r="H601" s="32">
        <v>123.6</v>
      </c>
      <c r="I601" s="32">
        <v>9.6300000000000008</v>
      </c>
      <c r="J601" s="32">
        <v>6.94</v>
      </c>
      <c r="K601" s="32">
        <v>-39.9</v>
      </c>
      <c r="L601" s="18">
        <v>6.1764705882353121</v>
      </c>
      <c r="M601" s="21">
        <v>3.7077087832740085</v>
      </c>
      <c r="N601" s="32"/>
      <c r="O601" s="21"/>
      <c r="P601" s="21">
        <v>0.78500496879444093</v>
      </c>
      <c r="Q601" s="21">
        <v>5.3027205197410847</v>
      </c>
      <c r="R601" s="21">
        <f t="shared" si="38"/>
        <v>6.0877254885355256</v>
      </c>
      <c r="S601" s="76">
        <f t="shared" si="37"/>
        <v>6087.725488535526</v>
      </c>
      <c r="T601" s="21">
        <v>2.3364248242592698</v>
      </c>
      <c r="U601" s="21">
        <v>2.3082761105796443</v>
      </c>
    </row>
    <row r="602" spans="1:21">
      <c r="A602" s="34" t="s">
        <v>82</v>
      </c>
      <c r="B602" s="117"/>
      <c r="C602" s="37">
        <v>38996</v>
      </c>
      <c r="D602" s="69">
        <v>2006</v>
      </c>
      <c r="E602" s="32"/>
      <c r="F602" s="41"/>
      <c r="G602" s="41"/>
      <c r="H602" s="32"/>
      <c r="I602" s="32"/>
      <c r="J602" s="32"/>
      <c r="K602" s="32"/>
      <c r="L602" s="18">
        <v>1.1475409836066131</v>
      </c>
      <c r="M602" s="21">
        <v>9.2802154841281653E-2</v>
      </c>
      <c r="N602" s="32"/>
      <c r="O602" s="21"/>
      <c r="P602" s="21">
        <v>1.2921572007000531E-2</v>
      </c>
      <c r="Q602" s="21">
        <v>0.848839778345714</v>
      </c>
      <c r="R602" s="21">
        <f t="shared" si="38"/>
        <v>0.86176135035271451</v>
      </c>
      <c r="S602" s="76">
        <f t="shared" si="37"/>
        <v>861.76135035271454</v>
      </c>
      <c r="T602" s="21">
        <v>0.56522202358206919</v>
      </c>
      <c r="U602" s="21">
        <v>0.57111550293531688</v>
      </c>
    </row>
    <row r="603" spans="1:21">
      <c r="A603" s="34" t="s">
        <v>59</v>
      </c>
      <c r="B603" s="117"/>
      <c r="C603" s="37">
        <v>38996</v>
      </c>
      <c r="D603" s="69">
        <v>2006</v>
      </c>
      <c r="E603" s="32"/>
      <c r="F603" s="41"/>
      <c r="G603" s="41"/>
      <c r="H603" s="32"/>
      <c r="I603" s="32"/>
      <c r="J603" s="32"/>
      <c r="K603" s="32"/>
      <c r="L603" s="18">
        <v>-0.59701492537315137</v>
      </c>
      <c r="M603" s="21">
        <v>5.1452706508349016E-2</v>
      </c>
      <c r="N603" s="32"/>
      <c r="O603" s="21"/>
      <c r="P603" s="21">
        <v>2.7911456644735017E-2</v>
      </c>
      <c r="Q603" s="21">
        <v>0.19077674540807832</v>
      </c>
      <c r="R603" s="21">
        <f t="shared" si="38"/>
        <v>0.21868820205281334</v>
      </c>
      <c r="S603" s="76">
        <f t="shared" si="37"/>
        <v>218.68820205281332</v>
      </c>
      <c r="T603" s="21">
        <v>5.767417064603618E-3</v>
      </c>
      <c r="U603" s="21">
        <v>3.1013437170764949E-3</v>
      </c>
    </row>
    <row r="604" spans="1:21">
      <c r="A604" s="34">
        <v>1</v>
      </c>
      <c r="B604" s="75" t="s">
        <v>3</v>
      </c>
      <c r="C604" s="37">
        <v>39030</v>
      </c>
      <c r="D604" s="69">
        <v>2006</v>
      </c>
      <c r="E604" s="32">
        <v>18.18</v>
      </c>
      <c r="F604" s="41"/>
      <c r="G604" s="41"/>
      <c r="H604" s="32">
        <v>92.3</v>
      </c>
      <c r="I604" s="32">
        <v>8.68</v>
      </c>
      <c r="J604" s="32">
        <v>4.2699999999999996</v>
      </c>
      <c r="K604" s="32">
        <v>33.4</v>
      </c>
      <c r="L604" s="22">
        <v>0.76923076923072509</v>
      </c>
      <c r="M604" s="21">
        <v>6.1985263703966231E-2</v>
      </c>
      <c r="N604" s="32"/>
      <c r="O604" s="21"/>
      <c r="P604" s="21">
        <v>0.18351411063365405</v>
      </c>
      <c r="Q604" s="21">
        <v>0.48117043326699105</v>
      </c>
      <c r="R604" s="21">
        <f t="shared" si="38"/>
        <v>0.66468454390064513</v>
      </c>
      <c r="S604" s="76">
        <f t="shared" si="37"/>
        <v>664.68454390064517</v>
      </c>
      <c r="T604" s="21">
        <v>0.66736857078201917</v>
      </c>
      <c r="U604" s="21">
        <v>0.71259089856890312</v>
      </c>
    </row>
    <row r="605" spans="1:21">
      <c r="A605" s="34">
        <v>2</v>
      </c>
      <c r="B605" s="117" t="s">
        <v>4</v>
      </c>
      <c r="C605" s="37">
        <v>39030</v>
      </c>
      <c r="D605" s="69">
        <v>2006</v>
      </c>
      <c r="E605" s="32">
        <v>18.37</v>
      </c>
      <c r="F605" s="41"/>
      <c r="G605" s="41"/>
      <c r="H605" s="32">
        <v>100.8</v>
      </c>
      <c r="I605" s="32">
        <v>9.43</v>
      </c>
      <c r="J605" s="32">
        <v>4.7</v>
      </c>
      <c r="K605" s="32">
        <v>20.2</v>
      </c>
      <c r="L605" s="18">
        <v>0.46875000000003508</v>
      </c>
      <c r="M605" s="21">
        <v>6.4065149359395696E-2</v>
      </c>
      <c r="N605" s="32"/>
      <c r="O605" s="21"/>
      <c r="P605" s="21">
        <v>0.66176446713826409</v>
      </c>
      <c r="Q605" s="21">
        <v>0.82212529294689873</v>
      </c>
      <c r="R605" s="21">
        <f t="shared" si="38"/>
        <v>1.4838897600851628</v>
      </c>
      <c r="S605" s="76">
        <f t="shared" si="37"/>
        <v>1483.8897600851628</v>
      </c>
      <c r="T605" s="21">
        <v>0.47880527875160145</v>
      </c>
      <c r="U605" s="21">
        <v>0.52316393262848426</v>
      </c>
    </row>
    <row r="606" spans="1:21">
      <c r="A606" s="34">
        <v>3</v>
      </c>
      <c r="B606" s="117" t="s">
        <v>10</v>
      </c>
      <c r="C606" s="37">
        <v>39030</v>
      </c>
      <c r="D606" s="69">
        <v>2006</v>
      </c>
      <c r="E606" s="32">
        <v>18.89</v>
      </c>
      <c r="F606" s="41"/>
      <c r="G606" s="41"/>
      <c r="H606" s="32">
        <v>84.4</v>
      </c>
      <c r="I606" s="32">
        <v>7.81</v>
      </c>
      <c r="J606" s="32">
        <v>5.18</v>
      </c>
      <c r="K606" s="32">
        <v>17</v>
      </c>
      <c r="L606" s="18">
        <v>4.2639593908629108</v>
      </c>
      <c r="M606" s="21">
        <v>0.12621906569581304</v>
      </c>
      <c r="N606" s="32"/>
      <c r="O606" s="21"/>
      <c r="P606" s="21">
        <v>0.35961917064100579</v>
      </c>
      <c r="Q606" s="21">
        <v>0.96418981781352708</v>
      </c>
      <c r="R606" s="21">
        <f t="shared" si="38"/>
        <v>1.323808988454533</v>
      </c>
      <c r="S606" s="76">
        <f t="shared" si="37"/>
        <v>1323.8089884545329</v>
      </c>
      <c r="T606" s="21">
        <v>0.42943010627841632</v>
      </c>
      <c r="U606" s="21">
        <v>0.44817888209595541</v>
      </c>
    </row>
    <row r="607" spans="1:21">
      <c r="A607" s="34">
        <v>4</v>
      </c>
      <c r="B607" s="117" t="s">
        <v>8</v>
      </c>
      <c r="C607" s="37">
        <v>39030</v>
      </c>
      <c r="D607" s="69">
        <v>2006</v>
      </c>
      <c r="E607" s="32">
        <v>18.48</v>
      </c>
      <c r="F607" s="41"/>
      <c r="G607" s="41"/>
      <c r="H607" s="32">
        <v>17.8</v>
      </c>
      <c r="I607" s="32">
        <v>1.64</v>
      </c>
      <c r="J607" s="32">
        <v>4.58</v>
      </c>
      <c r="K607" s="32">
        <v>11.4</v>
      </c>
      <c r="L607" s="18">
        <v>1.4215686274509736</v>
      </c>
      <c r="M607" s="21">
        <v>6.6665006428682533E-2</v>
      </c>
      <c r="N607" s="32"/>
      <c r="O607" s="21"/>
      <c r="P607" s="21">
        <v>2.3877056138987454E-2</v>
      </c>
      <c r="Q607" s="21">
        <v>0.6232349581336194</v>
      </c>
      <c r="R607" s="21">
        <f t="shared" si="38"/>
        <v>0.64711201427260689</v>
      </c>
      <c r="S607" s="76">
        <f t="shared" si="37"/>
        <v>647.11201427260687</v>
      </c>
      <c r="T607" s="21">
        <v>0.48651356492362424</v>
      </c>
      <c r="U607" s="21">
        <v>0.53891266403994309</v>
      </c>
    </row>
    <row r="608" spans="1:21">
      <c r="A608" s="34">
        <v>5</v>
      </c>
      <c r="B608" s="117" t="s">
        <v>6</v>
      </c>
      <c r="C608" s="37">
        <v>39030</v>
      </c>
      <c r="D608" s="69">
        <v>2006</v>
      </c>
      <c r="E608" s="32">
        <v>19.3</v>
      </c>
      <c r="F608" s="41"/>
      <c r="G608" s="41"/>
      <c r="H608" s="32">
        <v>69.400000000000006</v>
      </c>
      <c r="I608" s="32">
        <v>6.37</v>
      </c>
      <c r="J608" s="32">
        <v>5.61</v>
      </c>
      <c r="K608" s="32">
        <v>-5</v>
      </c>
      <c r="L608" s="18">
        <v>2.0149253731343411</v>
      </c>
      <c r="M608" s="21">
        <v>6.8328914953026121E-2</v>
      </c>
      <c r="N608" s="32"/>
      <c r="O608" s="21"/>
      <c r="P608" s="21">
        <v>8.7625177636428528</v>
      </c>
      <c r="Q608" s="21">
        <v>0.79371238797357324</v>
      </c>
      <c r="R608" s="21">
        <f t="shared" si="38"/>
        <v>9.5562301516164254</v>
      </c>
      <c r="S608" s="76">
        <f t="shared" si="37"/>
        <v>9556.2301516164262</v>
      </c>
      <c r="T608" s="21">
        <v>0.54386040464532504</v>
      </c>
      <c r="U608" s="21">
        <v>0.61110852240024816</v>
      </c>
    </row>
    <row r="609" spans="1:21">
      <c r="A609" s="34">
        <v>6</v>
      </c>
      <c r="B609" s="117" t="s">
        <v>21</v>
      </c>
      <c r="C609" s="37">
        <v>39030</v>
      </c>
      <c r="D609" s="69">
        <v>2006</v>
      </c>
      <c r="E609" s="32">
        <v>17.739999999999998</v>
      </c>
      <c r="F609" s="41"/>
      <c r="G609" s="41"/>
      <c r="H609" s="32">
        <v>66.3</v>
      </c>
      <c r="I609" s="32">
        <v>6.28</v>
      </c>
      <c r="J609" s="32">
        <v>5.27</v>
      </c>
      <c r="K609" s="32">
        <v>16</v>
      </c>
      <c r="L609" s="18">
        <v>2.081081081081062</v>
      </c>
      <c r="M609" s="21">
        <v>8.7498527743901072E-2</v>
      </c>
      <c r="N609" s="32"/>
      <c r="O609" s="21"/>
      <c r="P609" s="21">
        <v>8.3561214713181933</v>
      </c>
      <c r="Q609" s="21">
        <v>0.79371238797357324</v>
      </c>
      <c r="R609" s="21">
        <f t="shared" si="38"/>
        <v>9.1498338592917658</v>
      </c>
      <c r="S609" s="76">
        <f t="shared" si="37"/>
        <v>9149.8338592917662</v>
      </c>
      <c r="T609" s="21">
        <v>0.89802015883598751</v>
      </c>
      <c r="U609" s="21">
        <v>0.9192462283536067</v>
      </c>
    </row>
    <row r="610" spans="1:21">
      <c r="A610" s="34">
        <v>7</v>
      </c>
      <c r="B610" s="117" t="s">
        <v>22</v>
      </c>
      <c r="C610" s="37">
        <v>39030</v>
      </c>
      <c r="D610" s="69">
        <v>2006</v>
      </c>
      <c r="E610" s="32">
        <v>17.77</v>
      </c>
      <c r="F610" s="41"/>
      <c r="G610" s="41"/>
      <c r="H610" s="32">
        <v>59.4</v>
      </c>
      <c r="I610" s="32">
        <v>5.62</v>
      </c>
      <c r="J610" s="32">
        <v>5.68</v>
      </c>
      <c r="K610" s="32">
        <v>5.2</v>
      </c>
      <c r="L610" s="18">
        <v>3.5280373831775966</v>
      </c>
      <c r="M610" s="21">
        <v>9.271557426293664E-2</v>
      </c>
      <c r="N610" s="32"/>
      <c r="O610" s="21"/>
      <c r="P610" s="21">
        <v>8.2370544874265832</v>
      </c>
      <c r="Q610" s="21">
        <v>0.50958333824031676</v>
      </c>
      <c r="R610" s="21">
        <f t="shared" si="38"/>
        <v>8.7466378256669</v>
      </c>
      <c r="S610" s="76">
        <f t="shared" si="37"/>
        <v>8746.6378256668995</v>
      </c>
      <c r="T610" s="21">
        <v>0.87766958099230985</v>
      </c>
      <c r="U610" s="21">
        <v>0.90633771092240023</v>
      </c>
    </row>
    <row r="611" spans="1:21">
      <c r="A611" s="34">
        <v>8</v>
      </c>
      <c r="B611" s="117" t="s">
        <v>7</v>
      </c>
      <c r="C611" s="37">
        <v>39030</v>
      </c>
      <c r="D611" s="69">
        <v>2006</v>
      </c>
      <c r="E611" s="32">
        <v>19.47</v>
      </c>
      <c r="F611" s="41"/>
      <c r="G611" s="41"/>
      <c r="H611" s="32">
        <v>69.099999999999994</v>
      </c>
      <c r="I611" s="32">
        <v>6.32</v>
      </c>
      <c r="J611" s="32">
        <v>5.65</v>
      </c>
      <c r="K611" s="32">
        <v>9.5</v>
      </c>
      <c r="L611" s="18">
        <v>14.2</v>
      </c>
      <c r="M611" s="21">
        <v>3.1341615047305357E-2</v>
      </c>
      <c r="N611" s="32"/>
      <c r="O611" s="21"/>
      <c r="P611" s="21">
        <v>9.5827577953473686E-3</v>
      </c>
      <c r="Q611" s="21">
        <v>1.0210156277601783</v>
      </c>
      <c r="R611" s="21">
        <f t="shared" si="38"/>
        <v>1.0305983855555256</v>
      </c>
      <c r="S611" s="76">
        <f t="shared" si="37"/>
        <v>1030.5983855555257</v>
      </c>
      <c r="T611" s="21">
        <v>0.34639483222945039</v>
      </c>
      <c r="U611" s="21">
        <v>0.44010042915811209</v>
      </c>
    </row>
    <row r="612" spans="1:21">
      <c r="A612" s="34">
        <v>9</v>
      </c>
      <c r="B612" s="117" t="s">
        <v>9</v>
      </c>
      <c r="C612" s="37">
        <v>39030</v>
      </c>
      <c r="D612" s="69">
        <v>2006</v>
      </c>
      <c r="E612" s="32">
        <v>17.22</v>
      </c>
      <c r="F612" s="41"/>
      <c r="G612" s="41"/>
      <c r="H612" s="32">
        <v>26.7</v>
      </c>
      <c r="I612" s="32">
        <v>2.52</v>
      </c>
      <c r="J612" s="32">
        <v>5.18</v>
      </c>
      <c r="K612" s="32">
        <v>-94</v>
      </c>
      <c r="L612" s="18">
        <v>38.019801980198046</v>
      </c>
      <c r="M612" s="21">
        <v>4.0961086203666661E-2</v>
      </c>
      <c r="N612" s="32"/>
      <c r="O612" s="21"/>
      <c r="P612" s="21">
        <v>9.2523543056525215E-3</v>
      </c>
      <c r="Q612" s="21">
        <v>1.1062543426801552</v>
      </c>
      <c r="R612" s="21">
        <f t="shared" si="38"/>
        <v>1.1155066969858076</v>
      </c>
      <c r="S612" s="76">
        <f t="shared" si="37"/>
        <v>1115.5066969858076</v>
      </c>
      <c r="T612" s="21">
        <v>0.3977365834071151</v>
      </c>
      <c r="U612" s="21">
        <v>1.4583152781913857</v>
      </c>
    </row>
    <row r="613" spans="1:21">
      <c r="A613" s="34">
        <v>10</v>
      </c>
      <c r="B613" s="117" t="s">
        <v>23</v>
      </c>
      <c r="C613" s="37">
        <v>39030</v>
      </c>
      <c r="D613" s="69">
        <v>2006</v>
      </c>
      <c r="E613" s="32">
        <v>16.59</v>
      </c>
      <c r="F613" s="41"/>
      <c r="G613" s="41"/>
      <c r="H613" s="32">
        <v>38.200000000000003</v>
      </c>
      <c r="I613" s="32">
        <v>3.69</v>
      </c>
      <c r="J613" s="32">
        <v>5.51</v>
      </c>
      <c r="K613" s="32">
        <v>-3.8</v>
      </c>
      <c r="L613" s="18">
        <v>23.258064516129011</v>
      </c>
      <c r="M613" s="21">
        <v>5.6300242912458998E-2</v>
      </c>
      <c r="N613" s="32"/>
      <c r="O613" s="21"/>
      <c r="P613" s="21">
        <v>1.8155858870060951E-2</v>
      </c>
      <c r="Q613" s="21">
        <v>1.2767317725201091</v>
      </c>
      <c r="R613" s="21">
        <f t="shared" si="38"/>
        <v>1.29488763139017</v>
      </c>
      <c r="S613" s="76">
        <f t="shared" si="37"/>
        <v>1294.8876313901701</v>
      </c>
      <c r="T613" s="21">
        <v>0.72899974268133616</v>
      </c>
      <c r="U613" s="21">
        <v>1.0872473552958128</v>
      </c>
    </row>
    <row r="614" spans="1:21">
      <c r="A614" s="34">
        <v>11</v>
      </c>
      <c r="B614" s="117" t="s">
        <v>14</v>
      </c>
      <c r="C614" s="37">
        <v>39030</v>
      </c>
      <c r="D614" s="69">
        <v>2006</v>
      </c>
      <c r="E614" s="32">
        <v>17.309999999999999</v>
      </c>
      <c r="F614" s="41"/>
      <c r="G614" s="41"/>
      <c r="H614" s="32">
        <v>45.3</v>
      </c>
      <c r="I614" s="32">
        <v>4.32</v>
      </c>
      <c r="J614" s="32">
        <v>6.21</v>
      </c>
      <c r="K614" s="32">
        <v>104.4</v>
      </c>
      <c r="L614" s="18">
        <v>3.5802469135801949</v>
      </c>
      <c r="M614" s="21">
        <v>3.0596322687443139E-2</v>
      </c>
      <c r="N614" s="32"/>
      <c r="O614" s="21"/>
      <c r="P614" s="21">
        <v>1.6138658617187163E-2</v>
      </c>
      <c r="Q614" s="21">
        <v>0.79371238797357324</v>
      </c>
      <c r="R614" s="21">
        <f t="shared" si="38"/>
        <v>0.80985104659076046</v>
      </c>
      <c r="S614" s="76">
        <f t="shared" si="37"/>
        <v>809.85104659076046</v>
      </c>
      <c r="T614" s="21">
        <v>0.19718067302705822</v>
      </c>
      <c r="U614" s="21">
        <v>0.23645538604708904</v>
      </c>
    </row>
    <row r="615" spans="1:21">
      <c r="A615" s="34">
        <v>12</v>
      </c>
      <c r="B615" s="117" t="s">
        <v>15</v>
      </c>
      <c r="C615" s="37">
        <v>39030</v>
      </c>
      <c r="D615" s="69">
        <v>2006</v>
      </c>
      <c r="E615" s="32">
        <v>21.2</v>
      </c>
      <c r="F615" s="41"/>
      <c r="G615" s="41"/>
      <c r="H615" s="32">
        <v>86.4</v>
      </c>
      <c r="I615" s="32">
        <v>7.66</v>
      </c>
      <c r="J615" s="32">
        <v>6.55</v>
      </c>
      <c r="K615" s="32">
        <v>-12.4</v>
      </c>
      <c r="L615" s="18">
        <v>0</v>
      </c>
      <c r="M615" s="21">
        <v>6.6855662613763578E-2</v>
      </c>
      <c r="N615" s="32"/>
      <c r="O615" s="21"/>
      <c r="P615" s="21">
        <v>1.8129803433044522</v>
      </c>
      <c r="Q615" s="21">
        <v>4.4855410832263622</v>
      </c>
      <c r="R615" s="21">
        <f t="shared" si="38"/>
        <v>6.2985214265308143</v>
      </c>
      <c r="S615" s="76">
        <f t="shared" si="37"/>
        <v>6298.5214265308141</v>
      </c>
      <c r="T615" s="21">
        <v>1.7075403163965011</v>
      </c>
      <c r="U615" s="21">
        <v>2.1386433868169439</v>
      </c>
    </row>
    <row r="616" spans="1:21">
      <c r="A616" s="34">
        <v>13</v>
      </c>
      <c r="B616" s="117" t="s">
        <v>16</v>
      </c>
      <c r="C616" s="37">
        <v>39030</v>
      </c>
      <c r="D616" s="69">
        <v>2006</v>
      </c>
      <c r="E616" s="32">
        <v>19.010000000000002</v>
      </c>
      <c r="F616" s="41"/>
      <c r="G616" s="41"/>
      <c r="H616" s="32">
        <v>4.3</v>
      </c>
      <c r="I616" s="32">
        <v>3.93</v>
      </c>
      <c r="J616" s="32">
        <v>6.31</v>
      </c>
      <c r="K616" s="32">
        <v>-101</v>
      </c>
      <c r="L616" s="18">
        <v>132.95774647887322</v>
      </c>
      <c r="M616" s="21">
        <v>5.0025921185246763E-2</v>
      </c>
      <c r="N616" s="32"/>
      <c r="O616" s="21"/>
      <c r="P616" s="21">
        <v>3.295445727691948E-2</v>
      </c>
      <c r="Q616" s="21">
        <v>0.8519588431688907</v>
      </c>
      <c r="R616" s="21">
        <f t="shared" si="38"/>
        <v>0.88491330044581018</v>
      </c>
      <c r="S616" s="76">
        <f t="shared" si="37"/>
        <v>884.91330044581014</v>
      </c>
      <c r="T616" s="21">
        <v>1.1167629626585902</v>
      </c>
      <c r="U616" s="21">
        <v>1.6712803049022784</v>
      </c>
    </row>
    <row r="617" spans="1:21">
      <c r="A617" s="34" t="s">
        <v>86</v>
      </c>
      <c r="B617" s="117"/>
      <c r="C617" s="37">
        <v>39030</v>
      </c>
      <c r="D617" s="69">
        <v>2006</v>
      </c>
      <c r="E617" s="32"/>
      <c r="F617" s="41"/>
      <c r="G617" s="41"/>
      <c r="H617" s="32"/>
      <c r="I617" s="32"/>
      <c r="J617" s="32"/>
      <c r="K617" s="32"/>
      <c r="L617" s="18">
        <v>12.285714285714279</v>
      </c>
      <c r="M617" s="21">
        <v>2.8533769412475582E-2</v>
      </c>
      <c r="N617" s="32"/>
      <c r="O617" s="21"/>
      <c r="P617" s="21">
        <v>1.2504220230543886E-2</v>
      </c>
      <c r="Q617" s="21">
        <v>0.87895110289355016</v>
      </c>
      <c r="R617" s="21">
        <f t="shared" si="38"/>
        <v>0.89145532312409403</v>
      </c>
      <c r="S617" s="76">
        <f t="shared" si="37"/>
        <v>891.45532312409398</v>
      </c>
      <c r="T617" s="21">
        <v>0.18264203760465519</v>
      </c>
      <c r="U617" s="21">
        <v>0.25812264718985195</v>
      </c>
    </row>
    <row r="618" spans="1:21">
      <c r="A618" s="34" t="s">
        <v>59</v>
      </c>
      <c r="B618" s="117"/>
      <c r="C618" s="37">
        <v>39030</v>
      </c>
      <c r="D618" s="69">
        <v>2006</v>
      </c>
      <c r="E618" s="32"/>
      <c r="F618" s="41"/>
      <c r="G618" s="41"/>
      <c r="H618" s="32"/>
      <c r="I618" s="32"/>
      <c r="J618" s="32"/>
      <c r="K618" s="32"/>
      <c r="L618" s="18">
        <v>0.17730496453908601</v>
      </c>
      <c r="M618" s="21">
        <v>4.0337120507037819E-2</v>
      </c>
      <c r="N618" s="32"/>
      <c r="O618" s="21"/>
      <c r="P618" s="21">
        <v>1.994699357735405E-2</v>
      </c>
      <c r="Q618" s="21">
        <v>0.22545428850706029</v>
      </c>
      <c r="R618" s="21">
        <f t="shared" si="38"/>
        <v>0.24540128208441433</v>
      </c>
      <c r="S618" s="76">
        <f t="shared" si="37"/>
        <v>245.40128208441433</v>
      </c>
      <c r="T618" s="21">
        <v>6.387421215668064E-3</v>
      </c>
      <c r="U618" s="21">
        <v>5.9388573743976783E-3</v>
      </c>
    </row>
    <row r="619" spans="1:21">
      <c r="A619" s="34">
        <v>1</v>
      </c>
      <c r="B619" s="75" t="s">
        <v>3</v>
      </c>
      <c r="C619" s="37">
        <v>39053</v>
      </c>
      <c r="D619" s="69">
        <v>2006</v>
      </c>
      <c r="E619" s="32">
        <v>18.43</v>
      </c>
      <c r="F619" s="41"/>
      <c r="G619" s="41"/>
      <c r="H619" s="32">
        <v>76</v>
      </c>
      <c r="I619" s="32">
        <v>7.08</v>
      </c>
      <c r="J619" s="32">
        <v>4.1399999999999997</v>
      </c>
      <c r="K619" s="32">
        <v>4.2</v>
      </c>
      <c r="L619" s="22">
        <v>1.3227513227513239</v>
      </c>
      <c r="M619" s="21">
        <v>6.0845312169104743E-2</v>
      </c>
      <c r="N619" s="32"/>
      <c r="O619" s="21"/>
      <c r="P619" s="21">
        <v>7.8016388436088324E-2</v>
      </c>
      <c r="Q619" s="21">
        <v>0.87191889126592836</v>
      </c>
      <c r="R619" s="21">
        <f t="shared" si="38"/>
        <v>0.94993527970201663</v>
      </c>
      <c r="S619" s="76">
        <f t="shared" si="37"/>
        <v>949.9352797020166</v>
      </c>
      <c r="T619" s="21">
        <v>0.79320791629291787</v>
      </c>
      <c r="U619" s="21">
        <v>0.88692362006416403</v>
      </c>
    </row>
    <row r="620" spans="1:21">
      <c r="A620" s="34">
        <v>2</v>
      </c>
      <c r="B620" s="117" t="s">
        <v>4</v>
      </c>
      <c r="C620" s="37">
        <v>39053</v>
      </c>
      <c r="D620" s="69">
        <v>2006</v>
      </c>
      <c r="E620" s="32">
        <v>18.3</v>
      </c>
      <c r="F620" s="41"/>
      <c r="G620" s="41"/>
      <c r="H620" s="32">
        <v>64.7</v>
      </c>
      <c r="I620" s="32">
        <v>6.02</v>
      </c>
      <c r="J620" s="32">
        <v>4.63</v>
      </c>
      <c r="K620" s="32">
        <v>-17.100000000000001</v>
      </c>
      <c r="L620" s="18">
        <v>7.0080862533693242</v>
      </c>
      <c r="M620" s="21">
        <v>7.5246341068063161E-2</v>
      </c>
      <c r="N620" s="32"/>
      <c r="O620" s="21"/>
      <c r="P620" s="21">
        <v>0.17537783673981819</v>
      </c>
      <c r="Q620" s="21">
        <v>0.95661740768300585</v>
      </c>
      <c r="R620" s="21">
        <f t="shared" si="38"/>
        <v>1.1319952444228241</v>
      </c>
      <c r="S620" s="76">
        <f t="shared" si="37"/>
        <v>1131.995244422824</v>
      </c>
      <c r="T620" s="21">
        <v>0.78801322770731375</v>
      </c>
      <c r="U620" s="21">
        <v>0.93121364553305486</v>
      </c>
    </row>
    <row r="621" spans="1:21">
      <c r="A621" s="34">
        <v>3</v>
      </c>
      <c r="B621" s="117" t="s">
        <v>10</v>
      </c>
      <c r="C621" s="37">
        <v>39053</v>
      </c>
      <c r="D621" s="69">
        <v>2006</v>
      </c>
      <c r="E621" s="32">
        <v>19.260000000000002</v>
      </c>
      <c r="F621" s="41"/>
      <c r="G621" s="41"/>
      <c r="H621" s="32">
        <v>53.2</v>
      </c>
      <c r="I621" s="32">
        <v>4.87</v>
      </c>
      <c r="J621" s="32">
        <v>5.78</v>
      </c>
      <c r="K621" s="32">
        <v>-25.9</v>
      </c>
      <c r="L621" s="18">
        <v>8.2857142857142865</v>
      </c>
      <c r="M621" s="21">
        <v>7.0934760294678045E-2</v>
      </c>
      <c r="N621" s="32"/>
      <c r="O621" s="21"/>
      <c r="P621" s="21">
        <v>0.14530495118505726</v>
      </c>
      <c r="Q621" s="21">
        <v>1.182480118128546</v>
      </c>
      <c r="R621" s="21">
        <f t="shared" si="38"/>
        <v>1.3277850693136033</v>
      </c>
      <c r="S621" s="76">
        <f t="shared" si="37"/>
        <v>1327.7850693136033</v>
      </c>
      <c r="T621" s="21">
        <v>0.95604798708715766</v>
      </c>
      <c r="U621" s="21">
        <v>1.0556649606721058</v>
      </c>
    </row>
    <row r="622" spans="1:21">
      <c r="A622" s="34">
        <v>4</v>
      </c>
      <c r="B622" s="117" t="s">
        <v>8</v>
      </c>
      <c r="C622" s="37">
        <v>39053</v>
      </c>
      <c r="D622" s="69">
        <v>2006</v>
      </c>
      <c r="E622" s="32">
        <v>18.350000000000001</v>
      </c>
      <c r="F622" s="41"/>
      <c r="G622" s="41"/>
      <c r="H622" s="32">
        <v>23.4</v>
      </c>
      <c r="I622" s="32">
        <v>2.19</v>
      </c>
      <c r="J622" s="32">
        <v>5.86</v>
      </c>
      <c r="K622" s="32">
        <v>-288.8</v>
      </c>
      <c r="L622" s="18">
        <v>4.5698924731182986</v>
      </c>
      <c r="M622" s="21">
        <v>4.4628880839247348E-2</v>
      </c>
      <c r="N622" s="32"/>
      <c r="O622" s="21"/>
      <c r="P622" s="21">
        <v>3.6235396629793054E-3</v>
      </c>
      <c r="Q622" s="21">
        <v>1.0130830852943908</v>
      </c>
      <c r="R622" s="21">
        <f t="shared" si="38"/>
        <v>1.0167066249573702</v>
      </c>
      <c r="S622" s="76">
        <f t="shared" si="37"/>
        <v>1016.7066249573702</v>
      </c>
      <c r="T622" s="21">
        <v>0.97351026272345531</v>
      </c>
      <c r="U622" s="21">
        <v>1.0762145613693006</v>
      </c>
    </row>
    <row r="623" spans="1:21">
      <c r="A623" s="34">
        <v>5</v>
      </c>
      <c r="B623" s="117" t="s">
        <v>6</v>
      </c>
      <c r="C623" s="37">
        <v>39053</v>
      </c>
      <c r="D623" s="69">
        <v>2006</v>
      </c>
      <c r="E623" s="32">
        <v>20.13</v>
      </c>
      <c r="F623" s="41"/>
      <c r="G623" s="41"/>
      <c r="H623" s="32">
        <v>60.7</v>
      </c>
      <c r="I623" s="32">
        <v>5.47</v>
      </c>
      <c r="J623" s="32">
        <v>6.18</v>
      </c>
      <c r="K623" s="32">
        <v>-61.7</v>
      </c>
      <c r="L623" s="18">
        <v>3.6649214659685461</v>
      </c>
      <c r="M623" s="21">
        <v>3.5499501306937964E-2</v>
      </c>
      <c r="N623" s="32"/>
      <c r="O623" s="21"/>
      <c r="P623" s="21">
        <v>4.2939015569863148</v>
      </c>
      <c r="Q623" s="21">
        <v>1.2671786345456235</v>
      </c>
      <c r="R623" s="21">
        <f t="shared" si="38"/>
        <v>5.5610801915319383</v>
      </c>
      <c r="S623" s="76">
        <f t="shared" si="37"/>
        <v>5561.080191531938</v>
      </c>
      <c r="T623" s="21">
        <v>0.62476125547960004</v>
      </c>
      <c r="U623" s="21">
        <v>0.73745779018304802</v>
      </c>
    </row>
    <row r="624" spans="1:21">
      <c r="A624" s="34">
        <v>6</v>
      </c>
      <c r="B624" s="117" t="s">
        <v>21</v>
      </c>
      <c r="C624" s="37">
        <v>39053</v>
      </c>
      <c r="D624" s="69">
        <v>2006</v>
      </c>
      <c r="E624" s="32">
        <v>18.54</v>
      </c>
      <c r="F624" s="41"/>
      <c r="G624" s="41"/>
      <c r="H624" s="32">
        <v>59.7</v>
      </c>
      <c r="I624" s="32">
        <v>5.55</v>
      </c>
      <c r="J624" s="32">
        <v>5.21</v>
      </c>
      <c r="K624" s="32">
        <v>-8.6</v>
      </c>
      <c r="L624" s="18">
        <v>4.6153846153846052</v>
      </c>
      <c r="M624" s="21">
        <v>3.5028194906608412E-2</v>
      </c>
      <c r="N624" s="32"/>
      <c r="O624" s="21"/>
      <c r="P624" s="21">
        <v>7.9374601250469752</v>
      </c>
      <c r="Q624" s="21">
        <v>0.78722037484885088</v>
      </c>
      <c r="R624" s="21">
        <f t="shared" si="38"/>
        <v>8.7246804998958254</v>
      </c>
      <c r="S624" s="76">
        <f t="shared" ref="S624:S686" si="39">R624*1000</f>
        <v>8724.6804998958251</v>
      </c>
      <c r="T624" s="21">
        <v>1.0401782530403285</v>
      </c>
      <c r="U624" s="21">
        <v>1.1061285370677487</v>
      </c>
    </row>
    <row r="625" spans="1:21">
      <c r="A625" s="34">
        <v>7</v>
      </c>
      <c r="B625" s="117" t="s">
        <v>22</v>
      </c>
      <c r="C625" s="37">
        <v>39053</v>
      </c>
      <c r="D625" s="69">
        <v>2006</v>
      </c>
      <c r="E625" s="32">
        <v>18.7</v>
      </c>
      <c r="F625" s="41"/>
      <c r="G625" s="41"/>
      <c r="H625" s="32">
        <v>63.5</v>
      </c>
      <c r="I625" s="32">
        <v>5.9</v>
      </c>
      <c r="J625" s="32">
        <v>6.03</v>
      </c>
      <c r="K625" s="32">
        <v>-36.700000000000003</v>
      </c>
      <c r="L625" s="18">
        <v>4.7486033519553272</v>
      </c>
      <c r="M625" s="21">
        <v>6.2171952407069409E-2</v>
      </c>
      <c r="N625" s="32"/>
      <c r="O625" s="21"/>
      <c r="P625" s="21">
        <v>6.6739561171709862</v>
      </c>
      <c r="Q625" s="21">
        <v>0.81545321365454337</v>
      </c>
      <c r="R625" s="21">
        <f t="shared" si="38"/>
        <v>7.4894093308255298</v>
      </c>
      <c r="S625" s="76">
        <f t="shared" si="39"/>
        <v>7489.4093308255297</v>
      </c>
      <c r="T625" s="21">
        <v>1.0088747550489032</v>
      </c>
      <c r="U625" s="21">
        <v>1.0896888565099929</v>
      </c>
    </row>
    <row r="626" spans="1:21">
      <c r="A626" s="34">
        <v>8</v>
      </c>
      <c r="B626" s="117" t="s">
        <v>7</v>
      </c>
      <c r="C626" s="37">
        <v>39053</v>
      </c>
      <c r="D626" s="69">
        <v>2006</v>
      </c>
      <c r="E626" s="32">
        <v>20.58</v>
      </c>
      <c r="F626" s="41"/>
      <c r="G626" s="41"/>
      <c r="H626" s="32">
        <v>60.4</v>
      </c>
      <c r="I626" s="32">
        <v>5.4</v>
      </c>
      <c r="J626" s="32">
        <v>6.41</v>
      </c>
      <c r="K626" s="32">
        <v>-39.6</v>
      </c>
      <c r="L626" s="18">
        <v>8.5714285714285801</v>
      </c>
      <c r="M626" s="21">
        <v>6.9014623108150264E-2</v>
      </c>
      <c r="N626" s="32"/>
      <c r="O626" s="21"/>
      <c r="P626" s="21">
        <v>1.2749370490736475E-2</v>
      </c>
      <c r="Q626" s="21">
        <v>1.0130830852943908</v>
      </c>
      <c r="R626" s="21">
        <f t="shared" si="38"/>
        <v>1.0258324557851273</v>
      </c>
      <c r="S626" s="76">
        <f t="shared" si="39"/>
        <v>1025.8324557851272</v>
      </c>
      <c r="T626" s="21">
        <v>0.34971349339818564</v>
      </c>
      <c r="U626" s="21">
        <v>0.43249131097556409</v>
      </c>
    </row>
    <row r="627" spans="1:21">
      <c r="A627" s="34">
        <v>9</v>
      </c>
      <c r="B627" s="117" t="s">
        <v>9</v>
      </c>
      <c r="C627" s="37">
        <v>39053</v>
      </c>
      <c r="D627" s="69">
        <v>2006</v>
      </c>
      <c r="E627" s="32">
        <v>18</v>
      </c>
      <c r="F627" s="41"/>
      <c r="G627" s="41"/>
      <c r="H627" s="32">
        <v>39.5</v>
      </c>
      <c r="I627" s="32">
        <v>3.69</v>
      </c>
      <c r="J627" s="32">
        <v>6.27</v>
      </c>
      <c r="K627" s="32">
        <v>-141.9</v>
      </c>
      <c r="L627" s="18">
        <v>32.203389830508456</v>
      </c>
      <c r="M627" s="21">
        <v>2.3140800142740933E-2</v>
      </c>
      <c r="N627" s="32"/>
      <c r="O627" s="21"/>
      <c r="P627" s="21">
        <v>1.3230690682073873E-2</v>
      </c>
      <c r="Q627" s="21">
        <v>1.3236443121570085</v>
      </c>
      <c r="R627" s="21">
        <f t="shared" si="38"/>
        <v>1.3368750028390823</v>
      </c>
      <c r="S627" s="76">
        <f t="shared" si="39"/>
        <v>1336.8750028390823</v>
      </c>
      <c r="T627" s="21">
        <v>0.84930040053160683</v>
      </c>
      <c r="U627" s="21">
        <v>2.9750109246244514</v>
      </c>
    </row>
    <row r="628" spans="1:21">
      <c r="A628" s="34">
        <v>10</v>
      </c>
      <c r="B628" s="117" t="s">
        <v>23</v>
      </c>
      <c r="C628" s="37">
        <v>39053</v>
      </c>
      <c r="D628" s="69">
        <v>2006</v>
      </c>
      <c r="E628" s="32">
        <v>17.38</v>
      </c>
      <c r="F628" s="41"/>
      <c r="G628" s="41"/>
      <c r="H628" s="32">
        <v>69.099999999999994</v>
      </c>
      <c r="I628" s="32">
        <v>6.51</v>
      </c>
      <c r="J628" s="32">
        <v>5.92</v>
      </c>
      <c r="K628" s="32">
        <v>-34.799999999999997</v>
      </c>
      <c r="L628" s="18">
        <v>12.643678160919583</v>
      </c>
      <c r="M628" s="21">
        <v>6.2747993563027737E-2</v>
      </c>
      <c r="N628" s="32"/>
      <c r="O628" s="21"/>
      <c r="P628" s="21">
        <v>9.514898804949129E-3</v>
      </c>
      <c r="Q628" s="21">
        <v>1.2671786345456235</v>
      </c>
      <c r="R628" s="21">
        <f t="shared" si="38"/>
        <v>1.2766935333505727</v>
      </c>
      <c r="S628" s="76">
        <f t="shared" si="39"/>
        <v>1276.6935333505726</v>
      </c>
      <c r="T628" s="21">
        <v>0.84121225348301154</v>
      </c>
      <c r="U628" s="21">
        <v>1.1758798719927392</v>
      </c>
    </row>
    <row r="629" spans="1:21">
      <c r="A629" s="34">
        <v>11</v>
      </c>
      <c r="B629" s="117" t="s">
        <v>14</v>
      </c>
      <c r="C629" s="37">
        <v>39053</v>
      </c>
      <c r="D629" s="69">
        <v>2006</v>
      </c>
      <c r="E629" s="32">
        <v>18.010000000000002</v>
      </c>
      <c r="F629" s="41"/>
      <c r="G629" s="41"/>
      <c r="H629" s="32">
        <v>62.1</v>
      </c>
      <c r="I629" s="32">
        <v>5.84</v>
      </c>
      <c r="J629" s="32">
        <v>6</v>
      </c>
      <c r="K629" s="32">
        <v>-30.9</v>
      </c>
      <c r="L629" s="18">
        <v>8.7999999999999741</v>
      </c>
      <c r="M629" s="21">
        <v>2.1238118748817938E-2</v>
      </c>
      <c r="N629" s="32"/>
      <c r="O629" s="21"/>
      <c r="P629" s="21">
        <v>1.6982588976297008E-3</v>
      </c>
      <c r="Q629" s="21">
        <v>0.58959050320900341</v>
      </c>
      <c r="R629" s="21">
        <f t="shared" si="38"/>
        <v>0.59128876210663317</v>
      </c>
      <c r="S629" s="76">
        <f t="shared" si="39"/>
        <v>591.28876210663316</v>
      </c>
      <c r="T629" s="21">
        <v>0.13884636260405545</v>
      </c>
      <c r="U629" s="21">
        <v>0.15450810491983971</v>
      </c>
    </row>
    <row r="630" spans="1:21">
      <c r="A630" s="34">
        <v>12</v>
      </c>
      <c r="B630" s="117" t="s">
        <v>15</v>
      </c>
      <c r="C630" s="37">
        <v>39053</v>
      </c>
      <c r="D630" s="69">
        <v>2006</v>
      </c>
      <c r="E630" s="32">
        <v>20.66</v>
      </c>
      <c r="F630" s="41"/>
      <c r="G630" s="41"/>
      <c r="H630" s="32">
        <v>86</v>
      </c>
      <c r="I630" s="32">
        <v>7.4</v>
      </c>
      <c r="J630" s="32">
        <v>7.17</v>
      </c>
      <c r="K630" s="32">
        <v>-30.8</v>
      </c>
      <c r="L630" s="18">
        <v>29.834254143646422</v>
      </c>
      <c r="M630" s="21">
        <v>0.13470077068000538</v>
      </c>
      <c r="N630" s="32"/>
      <c r="O630" s="21"/>
      <c r="P630" s="21">
        <v>-1.1511566350877328E-3</v>
      </c>
      <c r="Q630" s="21">
        <v>3.299943028555484</v>
      </c>
      <c r="R630" s="21">
        <f t="shared" si="38"/>
        <v>3.2987918719203964</v>
      </c>
      <c r="S630" s="76">
        <f t="shared" si="39"/>
        <v>3298.7918719203963</v>
      </c>
      <c r="T630" s="21">
        <v>1.0256601982961973</v>
      </c>
      <c r="U630" s="21">
        <v>2.4878420685026801</v>
      </c>
    </row>
    <row r="631" spans="1:21">
      <c r="A631" s="34">
        <v>13</v>
      </c>
      <c r="B631" s="117" t="s">
        <v>16</v>
      </c>
      <c r="C631" s="37">
        <v>39053</v>
      </c>
      <c r="D631" s="69">
        <v>2006</v>
      </c>
      <c r="E631" s="32">
        <v>18.38</v>
      </c>
      <c r="F631" s="41"/>
      <c r="G631" s="41"/>
      <c r="H631" s="32">
        <v>59</v>
      </c>
      <c r="I631" s="32">
        <v>5.52</v>
      </c>
      <c r="J631" s="32">
        <v>6.89</v>
      </c>
      <c r="K631" s="32">
        <v>-126.3</v>
      </c>
      <c r="L631" s="18">
        <v>13.313609467455631</v>
      </c>
      <c r="M631" s="21">
        <v>4.8486611004907726E-2</v>
      </c>
      <c r="N631" s="32"/>
      <c r="O631" s="21"/>
      <c r="P631" s="21">
        <v>1.5079111837018357</v>
      </c>
      <c r="Q631" s="21">
        <v>0.92838456887731335</v>
      </c>
      <c r="R631" s="21">
        <f t="shared" si="38"/>
        <v>2.4362957525791491</v>
      </c>
      <c r="S631" s="76">
        <f t="shared" si="39"/>
        <v>2436.2957525791489</v>
      </c>
      <c r="T631" s="21">
        <v>1.6986907219214209</v>
      </c>
      <c r="U631" s="21">
        <v>2.0355906976468656</v>
      </c>
    </row>
    <row r="632" spans="1:21">
      <c r="A632" s="34" t="s">
        <v>86</v>
      </c>
      <c r="B632" s="117"/>
      <c r="C632" s="37">
        <v>39053</v>
      </c>
      <c r="D632" s="69">
        <v>2006</v>
      </c>
      <c r="E632" s="32"/>
      <c r="F632" s="41"/>
      <c r="G632" s="41"/>
      <c r="H632" s="32"/>
      <c r="I632" s="32"/>
      <c r="J632" s="32"/>
      <c r="K632" s="32"/>
      <c r="L632" s="18">
        <v>3.3333333333333441</v>
      </c>
      <c r="M632" s="21">
        <v>1.9981301681272476E-2</v>
      </c>
      <c r="N632" s="32"/>
      <c r="O632" s="21"/>
      <c r="P632" s="21">
        <v>1.5618038831107392E-2</v>
      </c>
      <c r="Q632" s="21">
        <v>0.90015173007162086</v>
      </c>
      <c r="R632" s="21">
        <f t="shared" si="38"/>
        <v>0.91576976890272821</v>
      </c>
      <c r="S632" s="76">
        <f t="shared" si="39"/>
        <v>915.76976890272817</v>
      </c>
      <c r="T632" s="21">
        <v>0.1341762191199293</v>
      </c>
      <c r="U632" s="21">
        <v>0.16373374843959301</v>
      </c>
    </row>
    <row r="633" spans="1:21">
      <c r="A633" s="34" t="s">
        <v>59</v>
      </c>
      <c r="B633" s="117"/>
      <c r="C633" s="37">
        <v>39053</v>
      </c>
      <c r="D633" s="69">
        <v>2006</v>
      </c>
      <c r="E633" s="32"/>
      <c r="F633" s="41"/>
      <c r="G633" s="41"/>
      <c r="H633" s="32"/>
      <c r="I633" s="32"/>
      <c r="J633" s="32"/>
      <c r="K633" s="32"/>
      <c r="L633" s="18">
        <v>1.4814814814815238</v>
      </c>
      <c r="M633" s="21">
        <v>1.3557570002706798E-2</v>
      </c>
      <c r="N633" s="32"/>
      <c r="O633" s="21"/>
      <c r="P633" s="21">
        <v>1.2094775030517604E-2</v>
      </c>
      <c r="Q633" s="21">
        <v>0.33549495395777085</v>
      </c>
      <c r="R633" s="21">
        <f t="shared" si="38"/>
        <v>0.34758972898828844</v>
      </c>
      <c r="S633" s="76">
        <f t="shared" si="39"/>
        <v>347.58972898828841</v>
      </c>
      <c r="T633" s="21">
        <v>3.2937558963217761E-3</v>
      </c>
      <c r="U633" s="21">
        <v>2.3716940198478323E-3</v>
      </c>
    </row>
    <row r="634" spans="1:21">
      <c r="A634" s="34">
        <v>1</v>
      </c>
      <c r="B634" s="75" t="s">
        <v>3</v>
      </c>
      <c r="C634" s="37">
        <v>39109</v>
      </c>
      <c r="D634" s="69">
        <v>2007</v>
      </c>
      <c r="E634" s="32">
        <v>14.36</v>
      </c>
      <c r="F634" s="41"/>
      <c r="G634" s="41"/>
      <c r="H634" s="32">
        <v>94.8</v>
      </c>
      <c r="I634" s="32">
        <v>9.67</v>
      </c>
      <c r="J634" s="32">
        <v>8.0299999999999994</v>
      </c>
      <c r="K634" s="32">
        <v>146.4</v>
      </c>
      <c r="L634" s="22">
        <v>0.19047619047620473</v>
      </c>
      <c r="M634" s="21">
        <v>4.7022834560668553E-2</v>
      </c>
      <c r="N634" s="32"/>
      <c r="O634" s="21"/>
      <c r="P634" s="21">
        <v>0.27984687733520275</v>
      </c>
      <c r="Q634" s="76">
        <v>0.58107209404957461</v>
      </c>
      <c r="R634" s="21">
        <f t="shared" si="38"/>
        <v>0.86091897138477735</v>
      </c>
      <c r="S634" s="76">
        <f t="shared" si="39"/>
        <v>860.91897138477736</v>
      </c>
      <c r="T634" s="21">
        <v>0.53010183975280745</v>
      </c>
      <c r="U634" s="21">
        <v>0.57620183039400485</v>
      </c>
    </row>
    <row r="635" spans="1:21">
      <c r="A635" s="34">
        <v>2</v>
      </c>
      <c r="B635" s="117" t="s">
        <v>4</v>
      </c>
      <c r="C635" s="37">
        <v>39109</v>
      </c>
      <c r="D635" s="69">
        <v>2007</v>
      </c>
      <c r="E635" s="32">
        <v>15.07</v>
      </c>
      <c r="F635" s="41"/>
      <c r="G635" s="41"/>
      <c r="H635" s="32">
        <v>85.3</v>
      </c>
      <c r="I635" s="32">
        <v>8.59</v>
      </c>
      <c r="J635" s="32">
        <v>8</v>
      </c>
      <c r="K635" s="32">
        <v>134</v>
      </c>
      <c r="L635" s="18">
        <v>0.52631578947366275</v>
      </c>
      <c r="M635" s="21">
        <v>5.9654180564309239E-2</v>
      </c>
      <c r="N635" s="32"/>
      <c r="O635" s="21"/>
      <c r="P635" s="21">
        <v>0.60974590086472658</v>
      </c>
      <c r="Q635" s="76">
        <v>0.92895867555838874</v>
      </c>
      <c r="R635" s="21">
        <f t="shared" si="38"/>
        <v>1.5387045764231153</v>
      </c>
      <c r="S635" s="76">
        <f t="shared" si="39"/>
        <v>1538.7045764231152</v>
      </c>
      <c r="T635" s="21">
        <v>0.36863027455793057</v>
      </c>
      <c r="U635" s="21">
        <v>0.38496127050574447</v>
      </c>
    </row>
    <row r="636" spans="1:21">
      <c r="A636" s="34">
        <v>3</v>
      </c>
      <c r="B636" s="117" t="s">
        <v>10</v>
      </c>
      <c r="C636" s="37">
        <v>39109</v>
      </c>
      <c r="D636" s="69">
        <v>2007</v>
      </c>
      <c r="E636" s="32">
        <v>13.43</v>
      </c>
      <c r="F636" s="41"/>
      <c r="G636" s="41"/>
      <c r="H636" s="32">
        <v>64.099999999999994</v>
      </c>
      <c r="I636" s="32">
        <v>6.63</v>
      </c>
      <c r="J636" s="32">
        <v>8.01</v>
      </c>
      <c r="K636" s="32">
        <v>138</v>
      </c>
      <c r="L636" s="18">
        <v>0.8219178082191636</v>
      </c>
      <c r="M636" s="21">
        <v>0.10553218255866456</v>
      </c>
      <c r="N636" s="32"/>
      <c r="O636" s="21"/>
      <c r="P636" s="21">
        <v>0.40817754102118969</v>
      </c>
      <c r="Q636" s="76">
        <v>1.624731838576017</v>
      </c>
      <c r="R636" s="21">
        <f t="shared" si="38"/>
        <v>2.0329093795972066</v>
      </c>
      <c r="S636" s="76">
        <f t="shared" si="39"/>
        <v>2032.9093795972067</v>
      </c>
      <c r="T636" s="21">
        <v>0.464813564931709</v>
      </c>
      <c r="U636" s="21">
        <v>0.53619334506173277</v>
      </c>
    </row>
    <row r="637" spans="1:21">
      <c r="A637" s="34">
        <v>4</v>
      </c>
      <c r="B637" s="117" t="s">
        <v>8</v>
      </c>
      <c r="C637" s="37">
        <v>39109</v>
      </c>
      <c r="D637" s="69">
        <v>2007</v>
      </c>
      <c r="E637" s="32">
        <v>11.49</v>
      </c>
      <c r="F637" s="41"/>
      <c r="G637" s="41"/>
      <c r="H637" s="32">
        <v>22.6</v>
      </c>
      <c r="I637" s="32">
        <v>2.46</v>
      </c>
      <c r="J637" s="32">
        <v>7.7</v>
      </c>
      <c r="K637" s="32">
        <v>173.1</v>
      </c>
      <c r="L637" s="18">
        <v>-0.4109589041095818</v>
      </c>
      <c r="M637" s="21">
        <v>6.3092902791715449E-2</v>
      </c>
      <c r="N637" s="32"/>
      <c r="O637" s="21"/>
      <c r="P637" s="21">
        <v>0.10598499108300838</v>
      </c>
      <c r="Q637" s="76">
        <v>0.58107209404957461</v>
      </c>
      <c r="R637" s="21">
        <f t="shared" si="38"/>
        <v>0.68705708513258301</v>
      </c>
      <c r="S637" s="76">
        <f t="shared" si="39"/>
        <v>687.05708513258298</v>
      </c>
      <c r="T637" s="21">
        <v>0.16786790889260128</v>
      </c>
      <c r="U637" s="21">
        <v>0.20725401565596563</v>
      </c>
    </row>
    <row r="638" spans="1:21">
      <c r="A638" s="34">
        <v>5</v>
      </c>
      <c r="B638" s="117" t="s">
        <v>6</v>
      </c>
      <c r="C638" s="37">
        <v>39109</v>
      </c>
      <c r="D638" s="69">
        <v>2007</v>
      </c>
      <c r="E638" s="32">
        <v>13.8</v>
      </c>
      <c r="F638" s="41"/>
      <c r="G638" s="41"/>
      <c r="H638" s="32">
        <v>84.9</v>
      </c>
      <c r="I638" s="32">
        <v>8.74</v>
      </c>
      <c r="J638" s="32">
        <v>8.06</v>
      </c>
      <c r="K638" s="32">
        <v>148.5</v>
      </c>
      <c r="L638" s="18">
        <v>0.65789473684210587</v>
      </c>
      <c r="M638" s="21">
        <v>7.7988357984687978E-2</v>
      </c>
      <c r="N638" s="32"/>
      <c r="O638" s="21"/>
      <c r="P638" s="21">
        <v>3.1468477636940766</v>
      </c>
      <c r="Q638" s="76">
        <v>0.92895867555838874</v>
      </c>
      <c r="R638" s="21">
        <f t="shared" si="38"/>
        <v>4.0758064392524656</v>
      </c>
      <c r="S638" s="76">
        <f t="shared" si="39"/>
        <v>4075.8064392524657</v>
      </c>
      <c r="T638" s="21">
        <v>0.55197506888068815</v>
      </c>
      <c r="U638" s="21">
        <v>0.62097654397890412</v>
      </c>
    </row>
    <row r="639" spans="1:21">
      <c r="A639" s="34">
        <v>6</v>
      </c>
      <c r="B639" s="117" t="s">
        <v>21</v>
      </c>
      <c r="C639" s="37">
        <v>39109</v>
      </c>
      <c r="D639" s="69">
        <v>2007</v>
      </c>
      <c r="E639" s="32">
        <v>15.33</v>
      </c>
      <c r="F639" s="41"/>
      <c r="G639" s="41"/>
      <c r="H639" s="32">
        <v>87.8</v>
      </c>
      <c r="I639" s="32">
        <v>8.8000000000000007</v>
      </c>
      <c r="J639" s="32">
        <v>7.9</v>
      </c>
      <c r="K639" s="32">
        <v>201.4</v>
      </c>
      <c r="L639" s="18">
        <v>-0.52499999999996994</v>
      </c>
      <c r="M639" s="21">
        <v>5.6079271317995838E-2</v>
      </c>
      <c r="N639" s="32"/>
      <c r="O639" s="21"/>
      <c r="P639" s="21">
        <v>8.2872308107842709</v>
      </c>
      <c r="Q639" s="76">
        <v>0.61006264250864239</v>
      </c>
      <c r="R639" s="21">
        <f t="shared" si="38"/>
        <v>8.8972934532929138</v>
      </c>
      <c r="S639" s="76">
        <f t="shared" si="39"/>
        <v>8897.2934532929139</v>
      </c>
      <c r="T639" s="21">
        <v>0.83341798171636527</v>
      </c>
      <c r="U639" s="21">
        <v>0.88037068888100878</v>
      </c>
    </row>
    <row r="640" spans="1:21">
      <c r="A640" s="34">
        <v>7</v>
      </c>
      <c r="B640" s="117" t="s">
        <v>22</v>
      </c>
      <c r="C640" s="37">
        <v>39109</v>
      </c>
      <c r="D640" s="69">
        <v>2007</v>
      </c>
      <c r="E640" s="32">
        <v>13.72</v>
      </c>
      <c r="F640" s="41"/>
      <c r="G640" s="41"/>
      <c r="H640" s="32">
        <v>74.8</v>
      </c>
      <c r="I640" s="32">
        <v>7.76</v>
      </c>
      <c r="J640" s="32">
        <v>7.8</v>
      </c>
      <c r="K640" s="32">
        <v>192.8</v>
      </c>
      <c r="L640" s="18">
        <v>0.97297297297297081</v>
      </c>
      <c r="M640" s="21">
        <v>5.8922175337683153E-2</v>
      </c>
      <c r="N640" s="32"/>
      <c r="O640" s="21"/>
      <c r="P640" s="21">
        <v>7.8618649162932739</v>
      </c>
      <c r="Q640" s="76">
        <v>0.61006264250864239</v>
      </c>
      <c r="R640" s="21">
        <f t="shared" si="38"/>
        <v>8.4719275588019158</v>
      </c>
      <c r="S640" s="76">
        <f t="shared" si="39"/>
        <v>8471.9275588019154</v>
      </c>
      <c r="T640" s="21">
        <v>0.82572184554174055</v>
      </c>
      <c r="U640" s="21">
        <v>0.85584374787296369</v>
      </c>
    </row>
    <row r="641" spans="1:21">
      <c r="A641" s="34">
        <v>8</v>
      </c>
      <c r="B641" s="117" t="s">
        <v>7</v>
      </c>
      <c r="C641" s="37">
        <v>39109</v>
      </c>
      <c r="D641" s="69">
        <v>2007</v>
      </c>
      <c r="E641" s="32">
        <v>14.72</v>
      </c>
      <c r="F641" s="41"/>
      <c r="G641" s="41"/>
      <c r="H641" s="32">
        <v>83.9</v>
      </c>
      <c r="I641" s="32">
        <v>8.51</v>
      </c>
      <c r="J641" s="32">
        <v>7.81</v>
      </c>
      <c r="K641" s="32">
        <v>200</v>
      </c>
      <c r="L641" s="18">
        <v>13.184931506849338</v>
      </c>
      <c r="M641" s="21">
        <v>3.0527181895536701E-2</v>
      </c>
      <c r="N641" s="32"/>
      <c r="O641" s="21"/>
      <c r="P641" s="21">
        <v>1.5920129578542642E-2</v>
      </c>
      <c r="Q641" s="76">
        <v>0.87097757864025294</v>
      </c>
      <c r="R641" s="21">
        <f t="shared" si="38"/>
        <v>0.88689770821879554</v>
      </c>
      <c r="S641" s="76">
        <f t="shared" si="39"/>
        <v>886.89770821879551</v>
      </c>
      <c r="T641" s="21">
        <v>0.30161128968799306</v>
      </c>
      <c r="U641" s="21">
        <v>0.40840972190918046</v>
      </c>
    </row>
    <row r="642" spans="1:21">
      <c r="A642" s="34">
        <v>9</v>
      </c>
      <c r="B642" s="117" t="s">
        <v>9</v>
      </c>
      <c r="C642" s="37">
        <v>39109</v>
      </c>
      <c r="D642" s="69">
        <v>2007</v>
      </c>
      <c r="E642" s="32">
        <v>13.23</v>
      </c>
      <c r="F642" s="41"/>
      <c r="G642" s="41"/>
      <c r="H642" s="32">
        <v>54</v>
      </c>
      <c r="I642" s="32">
        <v>5.73</v>
      </c>
      <c r="J642" s="32">
        <v>8.01</v>
      </c>
      <c r="K642" s="32">
        <v>81.099999999999994</v>
      </c>
      <c r="L642" s="18">
        <v>2.0634920634920713</v>
      </c>
      <c r="M642" s="21">
        <v>6.1509728696919536E-2</v>
      </c>
      <c r="N642" s="32"/>
      <c r="O642" s="21"/>
      <c r="P642" s="21">
        <v>6.1903088127217634E-2</v>
      </c>
      <c r="Q642" s="76">
        <v>0.75501538480398156</v>
      </c>
      <c r="R642" s="21">
        <f t="shared" si="38"/>
        <v>0.81691847293119924</v>
      </c>
      <c r="S642" s="76">
        <f t="shared" si="39"/>
        <v>816.91847293119929</v>
      </c>
      <c r="T642" s="21">
        <v>0.20450740886270452</v>
      </c>
      <c r="U642" s="21">
        <v>0.3240787928262</v>
      </c>
    </row>
    <row r="643" spans="1:21">
      <c r="A643" s="34">
        <v>10</v>
      </c>
      <c r="B643" s="117" t="s">
        <v>23</v>
      </c>
      <c r="C643" s="37">
        <v>39109</v>
      </c>
      <c r="D643" s="69">
        <v>2007</v>
      </c>
      <c r="E643" s="32">
        <v>11.88</v>
      </c>
      <c r="F643" s="41"/>
      <c r="G643" s="41"/>
      <c r="H643" s="32">
        <v>72.2</v>
      </c>
      <c r="I643" s="32">
        <v>7.78</v>
      </c>
      <c r="J643" s="32">
        <v>7.85</v>
      </c>
      <c r="K643" s="32">
        <v>107.4</v>
      </c>
      <c r="L643" s="18">
        <v>12.377049180327848</v>
      </c>
      <c r="M643" s="21">
        <v>4.0128366728492695E-2</v>
      </c>
      <c r="N643" s="32"/>
      <c r="O643" s="21"/>
      <c r="P643" s="21">
        <v>2.1416250698564385E-2</v>
      </c>
      <c r="Q643" s="76">
        <v>1.5087696447397454</v>
      </c>
      <c r="R643" s="21">
        <f t="shared" si="38"/>
        <v>1.5301858954383099</v>
      </c>
      <c r="S643" s="76">
        <f t="shared" si="39"/>
        <v>1530.1858954383099</v>
      </c>
      <c r="T643" s="21">
        <v>0.65449202156085629</v>
      </c>
      <c r="U643" s="21">
        <v>0.93279919965990787</v>
      </c>
    </row>
    <row r="644" spans="1:21">
      <c r="A644" s="34">
        <v>11</v>
      </c>
      <c r="B644" s="117" t="s">
        <v>14</v>
      </c>
      <c r="C644" s="37">
        <v>39109</v>
      </c>
      <c r="D644" s="69">
        <v>2007</v>
      </c>
      <c r="E644" s="32">
        <v>12.6</v>
      </c>
      <c r="F644" s="41"/>
      <c r="G644" s="41"/>
      <c r="H644" s="32">
        <v>70.3</v>
      </c>
      <c r="I644" s="32">
        <v>7.51</v>
      </c>
      <c r="J644" s="32">
        <v>7.44</v>
      </c>
      <c r="K644" s="32">
        <v>14</v>
      </c>
      <c r="L644" s="18">
        <v>0.84302325581394943</v>
      </c>
      <c r="M644" s="21">
        <v>2.5930870007419476E-2</v>
      </c>
      <c r="N644" s="32"/>
      <c r="O644" s="21"/>
      <c r="P644" s="21">
        <v>9.4452471631745749E-3</v>
      </c>
      <c r="Q644" s="76">
        <v>0.49410044867237096</v>
      </c>
      <c r="R644" s="21">
        <f t="shared" si="38"/>
        <v>0.50354569583554554</v>
      </c>
      <c r="S644" s="76">
        <f t="shared" si="39"/>
        <v>503.54569583554553</v>
      </c>
      <c r="T644" s="21">
        <v>6.3693893399714929E-2</v>
      </c>
      <c r="U644" s="21">
        <v>5.7170010679077288E-2</v>
      </c>
    </row>
    <row r="645" spans="1:21">
      <c r="A645" s="34">
        <v>12</v>
      </c>
      <c r="B645" s="117" t="s">
        <v>15</v>
      </c>
      <c r="C645" s="37">
        <v>39109</v>
      </c>
      <c r="D645" s="69">
        <v>2007</v>
      </c>
      <c r="E645" s="32">
        <v>15.5</v>
      </c>
      <c r="F645" s="41"/>
      <c r="G645" s="41"/>
      <c r="H645" s="32">
        <v>87.5</v>
      </c>
      <c r="I645" s="32">
        <v>6.85</v>
      </c>
      <c r="J645" s="32">
        <v>7.88</v>
      </c>
      <c r="K645" s="32">
        <v>231.7</v>
      </c>
      <c r="L645" s="18">
        <v>7.2654155495978658</v>
      </c>
      <c r="M645" s="21">
        <v>8.1376010080004002E-2</v>
      </c>
      <c r="N645" s="32"/>
      <c r="O645" s="21"/>
      <c r="P645" s="21">
        <v>0.60349688644059207</v>
      </c>
      <c r="Q645" s="76">
        <v>1.7406940324122882</v>
      </c>
      <c r="R645" s="21">
        <f t="shared" si="38"/>
        <v>2.3441909188528802</v>
      </c>
      <c r="S645" s="76">
        <f t="shared" si="39"/>
        <v>2344.1909188528803</v>
      </c>
      <c r="T645" s="21">
        <v>1.7768022528058867</v>
      </c>
      <c r="U645" s="21">
        <v>1.915685919318473</v>
      </c>
    </row>
    <row r="646" spans="1:21">
      <c r="A646" s="34">
        <v>13</v>
      </c>
      <c r="B646" s="117" t="s">
        <v>16</v>
      </c>
      <c r="C646" s="37">
        <v>39109</v>
      </c>
      <c r="D646" s="69">
        <v>2007</v>
      </c>
      <c r="E646" s="32">
        <v>15.85</v>
      </c>
      <c r="F646" s="41"/>
      <c r="G646" s="41"/>
      <c r="H646" s="32">
        <v>53.8</v>
      </c>
      <c r="I646" s="32">
        <v>5.31</v>
      </c>
      <c r="J646" s="32">
        <v>7.86</v>
      </c>
      <c r="K646" s="32">
        <v>65</v>
      </c>
      <c r="L646" s="18">
        <v>7.4183976261127658</v>
      </c>
      <c r="M646" s="21">
        <v>6.6906139321116415E-2</v>
      </c>
      <c r="N646" s="32"/>
      <c r="O646" s="21"/>
      <c r="P646" s="21">
        <v>7.5041076283981906E-2</v>
      </c>
      <c r="Q646" s="76">
        <v>0.69703428788584598</v>
      </c>
      <c r="R646" s="21">
        <f t="shared" si="38"/>
        <v>0.77207536416982792</v>
      </c>
      <c r="S646" s="76">
        <f t="shared" si="39"/>
        <v>772.07536416982794</v>
      </c>
      <c r="T646" s="21">
        <v>0.96252158663614584</v>
      </c>
      <c r="U646" s="21">
        <v>1.0610698826338967</v>
      </c>
    </row>
    <row r="647" spans="1:21">
      <c r="A647" s="34">
        <v>15</v>
      </c>
      <c r="B647" s="117" t="s">
        <v>18</v>
      </c>
      <c r="C647" s="37">
        <v>39109</v>
      </c>
      <c r="D647" s="69">
        <v>2007</v>
      </c>
      <c r="E647" s="32">
        <v>12.88</v>
      </c>
      <c r="F647" s="41"/>
      <c r="G647" s="41"/>
      <c r="H647" s="32">
        <v>62.6</v>
      </c>
      <c r="I647" s="32">
        <v>6.58</v>
      </c>
      <c r="J647" s="32">
        <v>7.18</v>
      </c>
      <c r="K647" s="32">
        <v>185.9</v>
      </c>
      <c r="L647" s="18">
        <v>-2.1590909090909003</v>
      </c>
      <c r="M647" s="21">
        <v>6.703044428779906</v>
      </c>
      <c r="N647" s="32"/>
      <c r="O647" s="21"/>
      <c r="P647" s="21">
        <v>0.45801907775344158</v>
      </c>
      <c r="Q647" s="76">
        <v>13.631863400102976</v>
      </c>
      <c r="R647" s="21">
        <f t="shared" si="38"/>
        <v>14.089882477856417</v>
      </c>
      <c r="S647" s="76">
        <f t="shared" si="39"/>
        <v>14089.882477856418</v>
      </c>
      <c r="T647" s="21">
        <v>0.84078270532844634</v>
      </c>
      <c r="U647" s="21">
        <v>0.8994356018915175</v>
      </c>
    </row>
    <row r="648" spans="1:21">
      <c r="A648" s="34" t="s">
        <v>87</v>
      </c>
      <c r="B648" s="117"/>
      <c r="C648" s="37">
        <v>39109</v>
      </c>
      <c r="D648" s="69">
        <v>2007</v>
      </c>
      <c r="E648" s="32"/>
      <c r="F648" s="41"/>
      <c r="G648" s="41"/>
      <c r="H648" s="32"/>
      <c r="I648" s="32"/>
      <c r="J648" s="32"/>
      <c r="K648" s="32"/>
      <c r="L648" s="18">
        <v>0.16304347826088178</v>
      </c>
      <c r="M648" s="21">
        <v>0.16218598242405027</v>
      </c>
      <c r="N648" s="32"/>
      <c r="O648" s="21"/>
      <c r="P648" s="21">
        <v>3.2141376027491373</v>
      </c>
      <c r="Q648" s="76">
        <v>0.81299648172211736</v>
      </c>
      <c r="R648" s="21">
        <f t="shared" ref="R648:R710" si="40">P648+Q648</f>
        <v>4.0271340844712551</v>
      </c>
      <c r="S648" s="76">
        <f t="shared" si="39"/>
        <v>4027.1340844712549</v>
      </c>
      <c r="T648" s="21">
        <v>0.57852489750224034</v>
      </c>
      <c r="U648" s="21">
        <v>0.65910636999992156</v>
      </c>
    </row>
    <row r="649" spans="1:21">
      <c r="A649" s="34" t="s">
        <v>59</v>
      </c>
      <c r="B649" s="117"/>
      <c r="C649" s="37">
        <v>39109</v>
      </c>
      <c r="D649" s="69">
        <v>2007</v>
      </c>
      <c r="E649" s="32"/>
      <c r="F649" s="41"/>
      <c r="G649" s="41"/>
      <c r="H649" s="32"/>
      <c r="I649" s="32"/>
      <c r="J649" s="32"/>
      <c r="K649" s="32"/>
      <c r="L649" s="18">
        <v>-0.30690537084397723</v>
      </c>
      <c r="M649" s="21">
        <v>2.8705680517653209E-2</v>
      </c>
      <c r="N649" s="32"/>
      <c r="O649" s="21"/>
      <c r="P649" s="21">
        <v>1.6277753897996114E-2</v>
      </c>
      <c r="Q649" s="76">
        <v>0.23318551254076048</v>
      </c>
      <c r="R649" s="21">
        <f t="shared" si="40"/>
        <v>0.2494632664387566</v>
      </c>
      <c r="S649" s="76">
        <f t="shared" si="39"/>
        <v>249.46326643875659</v>
      </c>
      <c r="T649" s="21">
        <v>2.160449795667177E-2</v>
      </c>
      <c r="U649" s="21">
        <v>1.0061634796443286E-5</v>
      </c>
    </row>
    <row r="650" spans="1:21">
      <c r="A650" s="34">
        <v>1</v>
      </c>
      <c r="B650" s="75" t="s">
        <v>3</v>
      </c>
      <c r="C650" s="37">
        <v>39139</v>
      </c>
      <c r="D650" s="69">
        <v>2007</v>
      </c>
      <c r="E650" s="32">
        <v>14.14</v>
      </c>
      <c r="F650" s="41"/>
      <c r="G650" s="41"/>
      <c r="H650" s="32">
        <v>8.4</v>
      </c>
      <c r="I650" s="32">
        <v>0.86</v>
      </c>
      <c r="J650" s="32">
        <v>6.2</v>
      </c>
      <c r="K650" s="32">
        <v>183.4</v>
      </c>
      <c r="L650" s="22">
        <v>-2.9761904761893221E-2</v>
      </c>
      <c r="M650" s="21">
        <v>0.27900000000000003</v>
      </c>
      <c r="N650" s="32"/>
      <c r="O650" s="21"/>
      <c r="P650" s="21">
        <v>0.16900000000000001</v>
      </c>
      <c r="Q650" s="21">
        <v>1.08</v>
      </c>
      <c r="R650" s="21">
        <f t="shared" si="40"/>
        <v>1.2490000000000001</v>
      </c>
      <c r="S650" s="76">
        <f t="shared" si="39"/>
        <v>1249</v>
      </c>
      <c r="T650" s="21">
        <v>0.73799999999999999</v>
      </c>
      <c r="U650" s="21">
        <v>0.66600000000000004</v>
      </c>
    </row>
    <row r="651" spans="1:21">
      <c r="A651" s="34">
        <v>2</v>
      </c>
      <c r="B651" s="117" t="s">
        <v>4</v>
      </c>
      <c r="C651" s="37">
        <v>39139</v>
      </c>
      <c r="D651" s="69">
        <v>2007</v>
      </c>
      <c r="E651" s="32">
        <v>19.75</v>
      </c>
      <c r="F651" s="41"/>
      <c r="G651" s="41"/>
      <c r="H651" s="32">
        <v>71.099999999999994</v>
      </c>
      <c r="I651" s="32">
        <v>6.47</v>
      </c>
      <c r="J651" s="32">
        <v>6.91</v>
      </c>
      <c r="K651" s="32">
        <v>133.1</v>
      </c>
      <c r="L651" s="18">
        <v>1.1904761904761916</v>
      </c>
      <c r="M651" s="21">
        <v>8.3000000000000004E-2</v>
      </c>
      <c r="N651" s="32"/>
      <c r="O651" s="21"/>
      <c r="P651" s="21">
        <v>0.52500000000000002</v>
      </c>
      <c r="Q651" s="21">
        <v>1.56</v>
      </c>
      <c r="R651" s="21">
        <f t="shared" si="40"/>
        <v>2.085</v>
      </c>
      <c r="S651" s="76">
        <f t="shared" si="39"/>
        <v>2085</v>
      </c>
      <c r="T651" s="21">
        <v>0.39600000000000002</v>
      </c>
      <c r="U651" s="21">
        <v>0.41799999999999998</v>
      </c>
    </row>
    <row r="652" spans="1:21">
      <c r="A652" s="34">
        <v>3</v>
      </c>
      <c r="B652" s="117" t="s">
        <v>10</v>
      </c>
      <c r="C652" s="37">
        <v>39139</v>
      </c>
      <c r="D652" s="69">
        <v>2007</v>
      </c>
      <c r="E652" s="32">
        <v>18.5</v>
      </c>
      <c r="F652" s="41"/>
      <c r="G652" s="41"/>
      <c r="H652" s="32">
        <v>79.400000000000006</v>
      </c>
      <c r="I652" s="32">
        <v>7.41</v>
      </c>
      <c r="J652" s="32">
        <v>6.82</v>
      </c>
      <c r="K652" s="32">
        <v>120.9</v>
      </c>
      <c r="L652" s="18">
        <v>0.82294264339151357</v>
      </c>
      <c r="M652" s="21">
        <v>7.8E-2</v>
      </c>
      <c r="N652" s="32"/>
      <c r="O652" s="21"/>
      <c r="P652" s="21">
        <v>0.26100000000000001</v>
      </c>
      <c r="Q652" s="21">
        <v>1.32</v>
      </c>
      <c r="R652" s="21">
        <f t="shared" si="40"/>
        <v>1.581</v>
      </c>
      <c r="S652" s="76">
        <f t="shared" si="39"/>
        <v>1581</v>
      </c>
      <c r="T652" s="21">
        <v>0.63700000000000001</v>
      </c>
      <c r="U652" s="21">
        <v>0.57599999999999996</v>
      </c>
    </row>
    <row r="653" spans="1:21">
      <c r="A653" s="34">
        <v>4</v>
      </c>
      <c r="B653" s="117" t="s">
        <v>8</v>
      </c>
      <c r="C653" s="37">
        <v>39139</v>
      </c>
      <c r="D653" s="69">
        <v>2007</v>
      </c>
      <c r="E653" s="32">
        <v>18.91</v>
      </c>
      <c r="F653" s="41"/>
      <c r="G653" s="41"/>
      <c r="H653" s="32">
        <v>70.099999999999994</v>
      </c>
      <c r="I653" s="32">
        <v>6.49</v>
      </c>
      <c r="J653" s="32">
        <v>6.89</v>
      </c>
      <c r="K653" s="32">
        <v>125.9</v>
      </c>
      <c r="L653" s="18">
        <v>2.5380710659853412E-2</v>
      </c>
      <c r="M653" s="21">
        <v>8.6999999999999994E-2</v>
      </c>
      <c r="N653" s="32"/>
      <c r="O653" s="21"/>
      <c r="P653" s="21">
        <v>0.35699999999999998</v>
      </c>
      <c r="Q653" s="21">
        <v>1.85</v>
      </c>
      <c r="R653" s="21">
        <f t="shared" si="40"/>
        <v>2.2069999999999999</v>
      </c>
      <c r="S653" s="76">
        <f t="shared" si="39"/>
        <v>2207</v>
      </c>
      <c r="T653" s="21">
        <v>0.59099999999999997</v>
      </c>
      <c r="U653" s="21">
        <v>0.60099999999999998</v>
      </c>
    </row>
    <row r="654" spans="1:21">
      <c r="A654" s="34">
        <v>5</v>
      </c>
      <c r="B654" s="117" t="s">
        <v>6</v>
      </c>
      <c r="C654" s="37">
        <v>39139</v>
      </c>
      <c r="D654" s="69">
        <v>2007</v>
      </c>
      <c r="E654" s="32">
        <v>19.36</v>
      </c>
      <c r="F654" s="41"/>
      <c r="G654" s="41"/>
      <c r="H654" s="32">
        <v>77.099999999999994</v>
      </c>
      <c r="I654" s="32">
        <v>7.05</v>
      </c>
      <c r="J654" s="32">
        <v>6.94</v>
      </c>
      <c r="K654" s="32">
        <v>132.4</v>
      </c>
      <c r="L654" s="18">
        <v>23.518987341772203</v>
      </c>
      <c r="M654" s="21">
        <v>4.8000000000000001E-2</v>
      </c>
      <c r="N654" s="32"/>
      <c r="O654" s="21"/>
      <c r="P654" s="21">
        <v>3.7589999999999999</v>
      </c>
      <c r="Q654" s="21">
        <v>2.62</v>
      </c>
      <c r="R654" s="21">
        <f t="shared" si="40"/>
        <v>6.3789999999999996</v>
      </c>
      <c r="S654" s="76">
        <f t="shared" si="39"/>
        <v>6379</v>
      </c>
      <c r="T654" s="21">
        <v>0.64900000000000002</v>
      </c>
      <c r="U654" s="21">
        <v>0.83099999999999996</v>
      </c>
    </row>
    <row r="655" spans="1:21">
      <c r="A655" s="34">
        <v>6</v>
      </c>
      <c r="B655" s="117" t="s">
        <v>21</v>
      </c>
      <c r="C655" s="37">
        <v>39139</v>
      </c>
      <c r="D655" s="69">
        <v>2007</v>
      </c>
      <c r="E655" s="32">
        <v>19.940000000000001</v>
      </c>
      <c r="F655" s="41"/>
      <c r="G655" s="41"/>
      <c r="H655" s="32">
        <v>56</v>
      </c>
      <c r="I655" s="32">
        <v>5.09</v>
      </c>
      <c r="J655" s="32">
        <v>7</v>
      </c>
      <c r="K655" s="32">
        <v>137.4</v>
      </c>
      <c r="L655" s="18">
        <v>-8.4507042253527467E-2</v>
      </c>
      <c r="M655" s="21">
        <v>4.1000000000000002E-2</v>
      </c>
      <c r="N655" s="32"/>
      <c r="O655" s="21"/>
      <c r="P655" s="21">
        <v>7.1559999999999997</v>
      </c>
      <c r="Q655" s="21">
        <v>1.2</v>
      </c>
      <c r="R655" s="21">
        <f t="shared" si="40"/>
        <v>8.3559999999999999</v>
      </c>
      <c r="S655" s="76">
        <f t="shared" si="39"/>
        <v>8356</v>
      </c>
      <c r="T655" s="21">
        <v>0.95399999999999996</v>
      </c>
      <c r="U655" s="21">
        <v>0.872</v>
      </c>
    </row>
    <row r="656" spans="1:21">
      <c r="A656" s="34">
        <v>7</v>
      </c>
      <c r="B656" s="117" t="s">
        <v>22</v>
      </c>
      <c r="C656" s="37">
        <v>39139</v>
      </c>
      <c r="D656" s="69">
        <v>2007</v>
      </c>
      <c r="E656" s="32">
        <v>19.77</v>
      </c>
      <c r="F656" s="41"/>
      <c r="G656" s="41"/>
      <c r="H656" s="32">
        <v>52.1</v>
      </c>
      <c r="I656" s="32">
        <v>4.75</v>
      </c>
      <c r="J656" s="32">
        <v>7.02</v>
      </c>
      <c r="K656" s="32">
        <v>130</v>
      </c>
      <c r="L656" s="18">
        <v>0.43589743589737362</v>
      </c>
      <c r="M656" s="21">
        <v>6.5000000000000002E-2</v>
      </c>
      <c r="N656" s="32"/>
      <c r="O656" s="21"/>
      <c r="P656" s="21">
        <v>6.8609999999999998</v>
      </c>
      <c r="Q656" s="21">
        <v>1.2</v>
      </c>
      <c r="R656" s="21">
        <f t="shared" si="40"/>
        <v>8.0609999999999999</v>
      </c>
      <c r="S656" s="76">
        <f t="shared" si="39"/>
        <v>8061</v>
      </c>
      <c r="T656" s="21">
        <v>0.94499999999999995</v>
      </c>
      <c r="U656" s="21">
        <v>0.85499999999999998</v>
      </c>
    </row>
    <row r="657" spans="1:21">
      <c r="A657" s="34">
        <v>8</v>
      </c>
      <c r="B657" s="117" t="s">
        <v>7</v>
      </c>
      <c r="C657" s="37">
        <v>39139</v>
      </c>
      <c r="D657" s="69">
        <v>2007</v>
      </c>
      <c r="E657" s="32">
        <v>19.7</v>
      </c>
      <c r="F657" s="41"/>
      <c r="G657" s="41"/>
      <c r="H657" s="32">
        <v>86.4</v>
      </c>
      <c r="I657" s="32">
        <v>7.87</v>
      </c>
      <c r="J657" s="32">
        <v>7.22</v>
      </c>
      <c r="K657" s="32">
        <v>109.9</v>
      </c>
      <c r="L657" s="18">
        <v>9.3643031784841089</v>
      </c>
      <c r="M657" s="21">
        <v>8.8999999999999996E-2</v>
      </c>
      <c r="N657" s="32"/>
      <c r="O657" s="21"/>
      <c r="P657" s="21">
        <v>0.03</v>
      </c>
      <c r="Q657" s="21">
        <v>1.91</v>
      </c>
      <c r="R657" s="21">
        <f t="shared" si="40"/>
        <v>1.94</v>
      </c>
      <c r="S657" s="76">
        <f t="shared" si="39"/>
        <v>1940</v>
      </c>
      <c r="T657" s="21">
        <v>0.26200000000000001</v>
      </c>
      <c r="U657" s="21">
        <v>0.34300000000000003</v>
      </c>
    </row>
    <row r="658" spans="1:21">
      <c r="A658" s="34">
        <v>9</v>
      </c>
      <c r="B658" s="117" t="s">
        <v>9</v>
      </c>
      <c r="C658" s="37">
        <v>39139</v>
      </c>
      <c r="D658" s="69">
        <v>2007</v>
      </c>
      <c r="E658" s="32">
        <v>18.84</v>
      </c>
      <c r="F658" s="41"/>
      <c r="G658" s="41"/>
      <c r="H658" s="32">
        <v>51.4</v>
      </c>
      <c r="I658" s="32">
        <v>4.78</v>
      </c>
      <c r="J658" s="32">
        <v>6.47</v>
      </c>
      <c r="K658" s="32">
        <v>32.5</v>
      </c>
      <c r="L658" s="18">
        <v>1.7794486215538556</v>
      </c>
      <c r="M658" s="21">
        <v>0.05</v>
      </c>
      <c r="N658" s="32"/>
      <c r="O658" s="21"/>
      <c r="P658" s="21">
        <v>9.0999999999999998E-2</v>
      </c>
      <c r="Q658" s="21">
        <v>1.91</v>
      </c>
      <c r="R658" s="21">
        <f t="shared" si="40"/>
        <v>2.0009999999999999</v>
      </c>
      <c r="S658" s="76">
        <f t="shared" si="39"/>
        <v>2001</v>
      </c>
      <c r="T658" s="21">
        <v>0.25</v>
      </c>
      <c r="U658" s="21">
        <v>0.33</v>
      </c>
    </row>
    <row r="659" spans="1:21">
      <c r="A659" s="34">
        <v>10</v>
      </c>
      <c r="B659" s="117" t="s">
        <v>23</v>
      </c>
      <c r="C659" s="37">
        <v>39139</v>
      </c>
      <c r="D659" s="69">
        <v>2007</v>
      </c>
      <c r="E659" s="32">
        <v>16.02</v>
      </c>
      <c r="F659" s="41"/>
      <c r="G659" s="41"/>
      <c r="H659" s="32">
        <v>56.1</v>
      </c>
      <c r="I659" s="32">
        <v>5.44</v>
      </c>
      <c r="J659" s="32">
        <v>6.81</v>
      </c>
      <c r="K659" s="32">
        <v>129.6</v>
      </c>
      <c r="L659" s="18">
        <v>2.8292682926829134</v>
      </c>
      <c r="M659" s="21">
        <v>5.8000000000000003E-2</v>
      </c>
      <c r="N659" s="32"/>
      <c r="O659" s="21"/>
      <c r="P659" s="21">
        <v>1.2E-2</v>
      </c>
      <c r="Q659" s="21">
        <v>2.0299999999999998</v>
      </c>
      <c r="R659" s="21">
        <f t="shared" si="40"/>
        <v>2.0419999999999998</v>
      </c>
      <c r="S659" s="76">
        <f t="shared" si="39"/>
        <v>2041.9999999999998</v>
      </c>
      <c r="T659" s="21">
        <v>0.67600000000000005</v>
      </c>
      <c r="U659" s="21">
        <v>0.751</v>
      </c>
    </row>
    <row r="660" spans="1:21">
      <c r="A660" s="34">
        <v>11</v>
      </c>
      <c r="B660" s="117" t="s">
        <v>14</v>
      </c>
      <c r="C660" s="37">
        <v>39139</v>
      </c>
      <c r="D660" s="69">
        <v>2007</v>
      </c>
      <c r="E660" s="32">
        <v>17.989999999999998</v>
      </c>
      <c r="F660" s="41"/>
      <c r="G660" s="41"/>
      <c r="H660" s="32">
        <v>28</v>
      </c>
      <c r="I660" s="32">
        <v>2.62</v>
      </c>
      <c r="J660" s="32">
        <v>6.56</v>
      </c>
      <c r="K660" s="32">
        <v>68.8</v>
      </c>
      <c r="L660" s="18">
        <v>33.14634146341465</v>
      </c>
      <c r="M660" s="21">
        <v>6.2E-2</v>
      </c>
      <c r="N660" s="32"/>
      <c r="O660" s="21"/>
      <c r="P660" s="21">
        <v>8.9999999999999993E-3</v>
      </c>
      <c r="Q660" s="21">
        <v>3.04</v>
      </c>
      <c r="R660" s="21">
        <f t="shared" si="40"/>
        <v>3.0489999999999999</v>
      </c>
      <c r="S660" s="76">
        <f t="shared" si="39"/>
        <v>3049</v>
      </c>
      <c r="T660" s="21">
        <v>0.16300000000000001</v>
      </c>
      <c r="U660" s="21">
        <v>0.47799999999999998</v>
      </c>
    </row>
    <row r="661" spans="1:21">
      <c r="A661" s="34">
        <v>12</v>
      </c>
      <c r="B661" s="117" t="s">
        <v>15</v>
      </c>
      <c r="C661" s="37">
        <v>39139</v>
      </c>
      <c r="D661" s="69">
        <v>2007</v>
      </c>
      <c r="E661" s="32">
        <v>19.920000000000002</v>
      </c>
      <c r="F661" s="41"/>
      <c r="G661" s="41"/>
      <c r="H661" s="32">
        <v>116.1</v>
      </c>
      <c r="I661" s="32">
        <v>10.52</v>
      </c>
      <c r="J661" s="32">
        <v>7.46</v>
      </c>
      <c r="K661" s="32">
        <v>136.30000000000001</v>
      </c>
      <c r="L661" s="18">
        <v>12.288828337874659</v>
      </c>
      <c r="M661" s="21">
        <v>8.5999999999999993E-2</v>
      </c>
      <c r="N661" s="32"/>
      <c r="O661" s="21"/>
      <c r="P661" s="21">
        <v>0.78600000000000003</v>
      </c>
      <c r="Q661" s="21">
        <v>2.38</v>
      </c>
      <c r="R661" s="21">
        <f t="shared" si="40"/>
        <v>3.1659999999999999</v>
      </c>
      <c r="S661" s="76">
        <f t="shared" si="39"/>
        <v>3166</v>
      </c>
      <c r="T661" s="21">
        <v>1.4370000000000001</v>
      </c>
      <c r="U661" s="21">
        <v>1.44</v>
      </c>
    </row>
    <row r="662" spans="1:21">
      <c r="A662" s="34">
        <v>13</v>
      </c>
      <c r="B662" s="117" t="s">
        <v>16</v>
      </c>
      <c r="C662" s="37">
        <v>39139</v>
      </c>
      <c r="D662" s="69">
        <v>2007</v>
      </c>
      <c r="E662" s="32">
        <v>19.03</v>
      </c>
      <c r="F662" s="41"/>
      <c r="G662" s="41"/>
      <c r="H662" s="32">
        <v>32.200000000000003</v>
      </c>
      <c r="I662" s="32">
        <v>2.97</v>
      </c>
      <c r="J662" s="32">
        <v>7.21</v>
      </c>
      <c r="K662" s="32">
        <v>-8.9</v>
      </c>
      <c r="L662" s="18">
        <v>16.024999999999999</v>
      </c>
      <c r="M662" s="21">
        <v>6.2E-2</v>
      </c>
      <c r="N662" s="32"/>
      <c r="O662" s="21"/>
      <c r="P662" s="21">
        <v>0.04</v>
      </c>
      <c r="Q662" s="21">
        <v>1.5</v>
      </c>
      <c r="R662" s="21">
        <f t="shared" si="40"/>
        <v>1.54</v>
      </c>
      <c r="S662" s="76">
        <f t="shared" si="39"/>
        <v>1540</v>
      </c>
      <c r="T662" s="21">
        <v>1.413</v>
      </c>
      <c r="U662" s="21">
        <v>1.65</v>
      </c>
    </row>
    <row r="663" spans="1:21">
      <c r="A663" s="34" t="s">
        <v>87</v>
      </c>
      <c r="B663" s="117"/>
      <c r="C663" s="37">
        <v>39139</v>
      </c>
      <c r="D663" s="69">
        <v>2007</v>
      </c>
      <c r="E663" s="32"/>
      <c r="F663" s="41"/>
      <c r="G663" s="41"/>
      <c r="H663" s="32"/>
      <c r="I663" s="32"/>
      <c r="J663" s="32"/>
      <c r="K663" s="32"/>
      <c r="L663" s="18">
        <v>15.061728395061781</v>
      </c>
      <c r="M663" s="21">
        <v>6.0999999999999999E-2</v>
      </c>
      <c r="N663" s="32"/>
      <c r="O663" s="21"/>
      <c r="P663" s="21">
        <v>3.992</v>
      </c>
      <c r="Q663" s="21">
        <v>2.74</v>
      </c>
      <c r="R663" s="21">
        <f t="shared" si="40"/>
        <v>6.7320000000000002</v>
      </c>
      <c r="S663" s="76">
        <f t="shared" si="39"/>
        <v>6732</v>
      </c>
      <c r="T663" s="21">
        <v>0.58099999999999996</v>
      </c>
      <c r="U663" s="21">
        <v>0.85099999999999998</v>
      </c>
    </row>
    <row r="664" spans="1:21">
      <c r="A664" s="34" t="s">
        <v>59</v>
      </c>
      <c r="B664" s="117"/>
      <c r="C664" s="37">
        <v>39139</v>
      </c>
      <c r="D664" s="69">
        <v>2007</v>
      </c>
      <c r="E664" s="32"/>
      <c r="F664" s="41"/>
      <c r="G664" s="41"/>
      <c r="H664" s="32"/>
      <c r="I664" s="32"/>
      <c r="J664" s="32"/>
      <c r="K664" s="32"/>
      <c r="L664" s="18">
        <v>0.49868766404198356</v>
      </c>
      <c r="M664" s="21">
        <v>0.02</v>
      </c>
      <c r="N664" s="32"/>
      <c r="O664" s="21"/>
      <c r="P664" s="21">
        <v>1.9E-2</v>
      </c>
      <c r="Q664" s="21">
        <v>0.55000000000000004</v>
      </c>
      <c r="R664" s="21">
        <f t="shared" si="40"/>
        <v>0.56900000000000006</v>
      </c>
      <c r="S664" s="76">
        <f t="shared" si="39"/>
        <v>569.00000000000011</v>
      </c>
      <c r="T664" s="21">
        <v>3.0000000000000001E-3</v>
      </c>
      <c r="U664" s="21">
        <v>0</v>
      </c>
    </row>
    <row r="665" spans="1:21">
      <c r="A665" s="34" t="s">
        <v>93</v>
      </c>
      <c r="B665" s="117"/>
      <c r="C665" s="37">
        <v>39139</v>
      </c>
      <c r="D665" s="69">
        <v>2007</v>
      </c>
      <c r="E665" s="32"/>
      <c r="F665" s="41"/>
      <c r="G665" s="41"/>
      <c r="H665" s="32"/>
      <c r="I665" s="32"/>
      <c r="J665" s="32"/>
      <c r="K665" s="32"/>
      <c r="L665" s="18">
        <v>275.01766784452303</v>
      </c>
      <c r="M665" s="21">
        <v>0.61499999999999999</v>
      </c>
      <c r="N665" s="32"/>
      <c r="O665" s="21"/>
      <c r="P665" s="21">
        <v>5.8999999999999997E-2</v>
      </c>
      <c r="Q665" s="21">
        <v>3.15</v>
      </c>
      <c r="R665" s="21">
        <f t="shared" si="40"/>
        <v>3.2090000000000001</v>
      </c>
      <c r="S665" s="76">
        <f t="shared" si="39"/>
        <v>3209</v>
      </c>
      <c r="T665" s="21">
        <v>2.5999999999999999E-2</v>
      </c>
      <c r="U665" s="21">
        <v>0.92600000000000005</v>
      </c>
    </row>
    <row r="666" spans="1:21">
      <c r="A666" s="34" t="s">
        <v>94</v>
      </c>
      <c r="B666" s="117"/>
      <c r="C666" s="37">
        <v>39139</v>
      </c>
      <c r="D666" s="69">
        <v>2007</v>
      </c>
      <c r="E666" s="32"/>
      <c r="F666" s="41"/>
      <c r="G666" s="41"/>
      <c r="H666" s="32"/>
      <c r="I666" s="32"/>
      <c r="J666" s="32"/>
      <c r="K666" s="32"/>
      <c r="L666" s="18">
        <v>7.4897119341563876</v>
      </c>
      <c r="M666" s="21">
        <v>10.182</v>
      </c>
      <c r="N666" s="32"/>
      <c r="O666" s="21"/>
      <c r="P666" s="21">
        <v>5.88</v>
      </c>
      <c r="Q666" s="21">
        <v>27.4</v>
      </c>
      <c r="R666" s="21">
        <f t="shared" si="40"/>
        <v>33.28</v>
      </c>
      <c r="S666" s="76">
        <f t="shared" si="39"/>
        <v>33280</v>
      </c>
      <c r="T666" s="21">
        <v>0.18099999999999999</v>
      </c>
      <c r="U666" s="21">
        <v>0.57099999999999995</v>
      </c>
    </row>
    <row r="667" spans="1:21">
      <c r="A667" s="34" t="s">
        <v>95</v>
      </c>
      <c r="B667" s="117"/>
      <c r="C667" s="37">
        <v>39139</v>
      </c>
      <c r="D667" s="69">
        <v>2007</v>
      </c>
      <c r="E667" s="32"/>
      <c r="F667" s="41"/>
      <c r="G667" s="41"/>
      <c r="H667" s="32"/>
      <c r="I667" s="32"/>
      <c r="J667" s="32"/>
      <c r="K667" s="32"/>
      <c r="L667" s="18">
        <v>1.4690721649484921</v>
      </c>
      <c r="M667" s="21">
        <v>0.79200000000000004</v>
      </c>
      <c r="N667" s="32"/>
      <c r="O667" s="21"/>
      <c r="P667" s="21">
        <v>17.544</v>
      </c>
      <c r="Q667" s="21">
        <v>3.04</v>
      </c>
      <c r="R667" s="21">
        <f t="shared" si="40"/>
        <v>20.584</v>
      </c>
      <c r="S667" s="76">
        <f t="shared" si="39"/>
        <v>20584</v>
      </c>
      <c r="T667" s="21">
        <v>0.70099999999999996</v>
      </c>
      <c r="U667" s="21">
        <v>0.76400000000000001</v>
      </c>
    </row>
    <row r="668" spans="1:21">
      <c r="A668" s="34">
        <v>1</v>
      </c>
      <c r="B668" s="75" t="s">
        <v>3</v>
      </c>
      <c r="C668" s="37">
        <v>39147</v>
      </c>
      <c r="D668" s="69">
        <v>2007</v>
      </c>
      <c r="E668" s="32">
        <v>15.41</v>
      </c>
      <c r="F668" s="41"/>
      <c r="G668" s="41"/>
      <c r="H668" s="32">
        <v>197</v>
      </c>
      <c r="I668" s="32">
        <v>19.690000000000001</v>
      </c>
      <c r="J668" s="32">
        <v>6.22</v>
      </c>
      <c r="K668" s="32">
        <v>-21.5</v>
      </c>
      <c r="L668" s="22">
        <v>1.5489130434783014</v>
      </c>
      <c r="M668" s="82">
        <v>9.4930914283415574E-2</v>
      </c>
      <c r="N668" s="32"/>
      <c r="O668" s="21"/>
      <c r="P668" s="82">
        <v>0.27729385170069615</v>
      </c>
      <c r="Q668" s="81">
        <v>1.4972787551262896</v>
      </c>
      <c r="R668" s="21">
        <f t="shared" si="40"/>
        <v>1.7745726068269858</v>
      </c>
      <c r="S668" s="76">
        <f t="shared" si="39"/>
        <v>1774.5726068269857</v>
      </c>
      <c r="T668" s="82">
        <v>0.59158184914485812</v>
      </c>
      <c r="U668" s="82">
        <v>0.59671003988406324</v>
      </c>
    </row>
    <row r="669" spans="1:21">
      <c r="A669" s="34">
        <v>2</v>
      </c>
      <c r="B669" s="117" t="s">
        <v>4</v>
      </c>
      <c r="C669" s="37">
        <v>39147</v>
      </c>
      <c r="D669" s="69">
        <v>2007</v>
      </c>
      <c r="E669" s="32">
        <v>16.25</v>
      </c>
      <c r="F669" s="41"/>
      <c r="G669" s="41"/>
      <c r="H669" s="32">
        <v>184.5</v>
      </c>
      <c r="I669" s="32">
        <v>18.02</v>
      </c>
      <c r="J669" s="32">
        <v>6.42</v>
      </c>
      <c r="K669" s="32">
        <v>-40.9</v>
      </c>
      <c r="L669" s="18">
        <v>0.44198895027622509</v>
      </c>
      <c r="M669" s="82">
        <v>8.8998797057219498E-2</v>
      </c>
      <c r="N669" s="32"/>
      <c r="O669" s="21"/>
      <c r="P669" s="82">
        <v>0.47521663640886103</v>
      </c>
      <c r="Q669" s="81">
        <v>1.9706987083668708</v>
      </c>
      <c r="R669" s="21">
        <f t="shared" si="40"/>
        <v>2.4459153447757318</v>
      </c>
      <c r="S669" s="76">
        <f t="shared" si="39"/>
        <v>2445.9153447757317</v>
      </c>
      <c r="T669" s="82">
        <v>0.4112822782785952</v>
      </c>
      <c r="U669" s="82">
        <v>0.41590349181472674</v>
      </c>
    </row>
    <row r="670" spans="1:21">
      <c r="A670" s="34">
        <v>3</v>
      </c>
      <c r="B670" s="117" t="s">
        <v>10</v>
      </c>
      <c r="C670" s="37">
        <v>39147</v>
      </c>
      <c r="D670" s="69">
        <v>2007</v>
      </c>
      <c r="E670" s="32">
        <v>16.04</v>
      </c>
      <c r="F670" s="41"/>
      <c r="G670" s="41"/>
      <c r="H670" s="32">
        <v>190</v>
      </c>
      <c r="I670" s="32">
        <v>18.649999999999999</v>
      </c>
      <c r="J670" s="32">
        <v>5.37</v>
      </c>
      <c r="K670" s="32">
        <v>7.9</v>
      </c>
      <c r="L670" s="18">
        <v>0.17073170731704085</v>
      </c>
      <c r="M670" s="82">
        <v>6.5373495408542939E-2</v>
      </c>
      <c r="N670" s="32"/>
      <c r="O670" s="21"/>
      <c r="P670" s="82">
        <v>0.31038756449115668</v>
      </c>
      <c r="Q670" s="81">
        <v>1.3789237668161443</v>
      </c>
      <c r="R670" s="21">
        <f t="shared" si="40"/>
        <v>1.6893113313073009</v>
      </c>
      <c r="S670" s="76">
        <f t="shared" si="39"/>
        <v>1689.3113313073009</v>
      </c>
      <c r="T670" s="82">
        <v>0.55404151941865032</v>
      </c>
      <c r="U670" s="82">
        <v>0.53380432065300065</v>
      </c>
    </row>
    <row r="671" spans="1:21">
      <c r="A671" s="34">
        <v>4</v>
      </c>
      <c r="B671" s="117" t="s">
        <v>8</v>
      </c>
      <c r="C671" s="37">
        <v>39147</v>
      </c>
      <c r="D671" s="69">
        <v>2007</v>
      </c>
      <c r="E671" s="32">
        <v>13.82</v>
      </c>
      <c r="F671" s="41"/>
      <c r="G671" s="41"/>
      <c r="H671" s="32">
        <v>44.1</v>
      </c>
      <c r="I671" s="32">
        <v>4.51</v>
      </c>
      <c r="J671" s="32">
        <v>4.82</v>
      </c>
      <c r="K671" s="32">
        <v>8.9</v>
      </c>
      <c r="L671" s="18">
        <v>2.6041666666692709E-2</v>
      </c>
      <c r="M671" s="82">
        <v>6.1900197786248418E-2</v>
      </c>
      <c r="N671" s="32"/>
      <c r="O671" s="21"/>
      <c r="P671" s="82">
        <v>4.9374893744656131E-2</v>
      </c>
      <c r="Q671" s="81">
        <v>1.615633743436435</v>
      </c>
      <c r="R671" s="21">
        <f t="shared" si="40"/>
        <v>1.665008637181091</v>
      </c>
      <c r="S671" s="76">
        <f t="shared" si="39"/>
        <v>1665.008637181091</v>
      </c>
      <c r="T671" s="82">
        <v>0.56305051475822754</v>
      </c>
      <c r="U671" s="82">
        <v>0.58361186272910226</v>
      </c>
    </row>
    <row r="672" spans="1:21">
      <c r="A672" s="34">
        <v>5</v>
      </c>
      <c r="B672" s="117" t="s">
        <v>6</v>
      </c>
      <c r="C672" s="37">
        <v>39147</v>
      </c>
      <c r="D672" s="69">
        <v>2007</v>
      </c>
      <c r="E672" s="32">
        <v>15.6</v>
      </c>
      <c r="F672" s="41"/>
      <c r="G672" s="41"/>
      <c r="H672" s="32">
        <v>263.7</v>
      </c>
      <c r="I672" s="32">
        <v>26.14</v>
      </c>
      <c r="J672" s="32">
        <v>5.5</v>
      </c>
      <c r="K672" s="32">
        <v>13.4</v>
      </c>
      <c r="L672" s="18">
        <v>2.4117647058823972</v>
      </c>
      <c r="M672" s="82">
        <v>5.8100203852946009E-2</v>
      </c>
      <c r="N672" s="32"/>
      <c r="O672" s="21"/>
      <c r="P672" s="82">
        <v>3.1291496826023009</v>
      </c>
      <c r="Q672" s="81">
        <v>2.2074086849871608</v>
      </c>
      <c r="R672" s="21">
        <f t="shared" si="40"/>
        <v>5.3365583675894612</v>
      </c>
      <c r="S672" s="76">
        <f t="shared" si="39"/>
        <v>5336.5583675894613</v>
      </c>
      <c r="T672" s="82">
        <v>0.64611447748119821</v>
      </c>
      <c r="U672" s="82">
        <v>0.70103012714587754</v>
      </c>
    </row>
    <row r="673" spans="1:21">
      <c r="A673" s="34">
        <v>6</v>
      </c>
      <c r="B673" s="117" t="s">
        <v>21</v>
      </c>
      <c r="C673" s="37">
        <v>39147</v>
      </c>
      <c r="D673" s="69">
        <v>2007</v>
      </c>
      <c r="E673" s="32">
        <v>15.9</v>
      </c>
      <c r="F673" s="41"/>
      <c r="G673" s="41"/>
      <c r="H673" s="32">
        <v>137.9</v>
      </c>
      <c r="I673" s="32">
        <v>13.57</v>
      </c>
      <c r="J673" s="32">
        <v>5.61</v>
      </c>
      <c r="K673" s="32">
        <v>41</v>
      </c>
      <c r="L673" s="18">
        <v>0.38363171355494496</v>
      </c>
      <c r="M673" s="82">
        <v>4.886673443130167E-2</v>
      </c>
      <c r="N673" s="32"/>
      <c r="O673" s="21"/>
      <c r="P673" s="82">
        <v>6.2134608680803769</v>
      </c>
      <c r="Q673" s="81">
        <v>1.4381012609712172</v>
      </c>
      <c r="R673" s="21">
        <f>P673+Q673</f>
        <v>7.6515621290515945</v>
      </c>
      <c r="S673" s="76">
        <f t="shared" si="39"/>
        <v>7651.5621290515946</v>
      </c>
      <c r="T673" s="82">
        <v>0.78205286636225657</v>
      </c>
      <c r="U673" s="82">
        <v>0.75040680813135552</v>
      </c>
    </row>
    <row r="674" spans="1:21">
      <c r="A674" s="34">
        <v>7</v>
      </c>
      <c r="B674" s="117" t="s">
        <v>22</v>
      </c>
      <c r="C674" s="37">
        <v>39147</v>
      </c>
      <c r="D674" s="69">
        <v>2007</v>
      </c>
      <c r="E674" s="32">
        <v>16.510000000000002</v>
      </c>
      <c r="F674" s="41"/>
      <c r="G674" s="41"/>
      <c r="H674" s="32">
        <v>127</v>
      </c>
      <c r="I674" s="32">
        <v>12.34</v>
      </c>
      <c r="J674" s="32">
        <v>6.44</v>
      </c>
      <c r="K674" s="32">
        <v>-4</v>
      </c>
      <c r="L674" s="18">
        <v>0.14925373134329475</v>
      </c>
      <c r="M674" s="82">
        <v>4.6786194766461883E-2</v>
      </c>
      <c r="N674" s="32"/>
      <c r="O674" s="21"/>
      <c r="P674" s="82">
        <v>6.1517698708677244</v>
      </c>
      <c r="Q674" s="81">
        <v>1.4972787551262896</v>
      </c>
      <c r="R674" s="21">
        <f t="shared" si="40"/>
        <v>7.6490486259940145</v>
      </c>
      <c r="S674" s="76">
        <f t="shared" si="39"/>
        <v>7649.0486259940144</v>
      </c>
      <c r="T674" s="82">
        <v>0.84959468910735991</v>
      </c>
      <c r="U674" s="82">
        <v>0.79314822832122811</v>
      </c>
    </row>
    <row r="675" spans="1:21">
      <c r="A675" s="34">
        <v>8</v>
      </c>
      <c r="B675" s="117" t="s">
        <v>7</v>
      </c>
      <c r="C675" s="37">
        <v>39147</v>
      </c>
      <c r="D675" s="69">
        <v>2007</v>
      </c>
      <c r="E675" s="32">
        <v>19.010000000000002</v>
      </c>
      <c r="F675" s="41"/>
      <c r="G675" s="41"/>
      <c r="H675" s="32">
        <v>153.5</v>
      </c>
      <c r="I675" s="32">
        <v>14.17</v>
      </c>
      <c r="J675" s="32">
        <v>6.85</v>
      </c>
      <c r="K675" s="32">
        <v>-25.9</v>
      </c>
      <c r="L675" s="18">
        <v>7.9156327543424618</v>
      </c>
      <c r="M675" s="82">
        <v>2.1578995190799699E-2</v>
      </c>
      <c r="N675" s="32"/>
      <c r="O675" s="21"/>
      <c r="P675" s="82">
        <v>9.0469273128026551E-3</v>
      </c>
      <c r="Q675" s="81">
        <v>1.7931662259016528</v>
      </c>
      <c r="R675" s="21">
        <f t="shared" si="40"/>
        <v>1.8022131532144554</v>
      </c>
      <c r="S675" s="76">
        <f t="shared" si="39"/>
        <v>1802.2131532144554</v>
      </c>
      <c r="T675" s="82">
        <v>0.40569225650242491</v>
      </c>
      <c r="U675" s="82">
        <v>0.45676635764947998</v>
      </c>
    </row>
    <row r="676" spans="1:21">
      <c r="A676" s="34">
        <v>9</v>
      </c>
      <c r="B676" s="117" t="s">
        <v>9</v>
      </c>
      <c r="C676" s="37">
        <v>39147</v>
      </c>
      <c r="D676" s="69">
        <v>2007</v>
      </c>
      <c r="E676" s="32">
        <v>15.66</v>
      </c>
      <c r="F676" s="41"/>
      <c r="G676" s="41"/>
      <c r="H676" s="32">
        <v>142.80000000000001</v>
      </c>
      <c r="I676" s="32">
        <v>14.12</v>
      </c>
      <c r="J676" s="32">
        <v>5.88</v>
      </c>
      <c r="K676" s="32">
        <v>-12.3</v>
      </c>
      <c r="L676" s="18">
        <v>0.30226700251891431</v>
      </c>
      <c r="M676" s="82">
        <v>4.6373525742030852E-2</v>
      </c>
      <c r="N676" s="32"/>
      <c r="O676" s="21"/>
      <c r="P676" s="82">
        <v>0.10858785932323978</v>
      </c>
      <c r="Q676" s="81">
        <v>2.0890536966770159</v>
      </c>
      <c r="R676" s="21">
        <f t="shared" si="40"/>
        <v>2.1976415560002556</v>
      </c>
      <c r="S676" s="76">
        <f t="shared" si="39"/>
        <v>2197.6415560002556</v>
      </c>
      <c r="T676" s="82">
        <v>0.38979402943258284</v>
      </c>
      <c r="U676" s="82">
        <v>0.42905337230056262</v>
      </c>
    </row>
    <row r="677" spans="1:21">
      <c r="A677" s="34">
        <v>10</v>
      </c>
      <c r="B677" s="117" t="s">
        <v>23</v>
      </c>
      <c r="C677" s="37">
        <v>39147</v>
      </c>
      <c r="D677" s="69">
        <v>2007</v>
      </c>
      <c r="E677" s="32">
        <v>12.67</v>
      </c>
      <c r="F677" s="41"/>
      <c r="G677" s="41"/>
      <c r="H677" s="32">
        <v>126.6</v>
      </c>
      <c r="I677" s="32">
        <v>13.36</v>
      </c>
      <c r="J677" s="32">
        <v>4.8</v>
      </c>
      <c r="K677" s="32">
        <v>49.7</v>
      </c>
      <c r="L677" s="18">
        <v>1.7135549872122862</v>
      </c>
      <c r="M677" s="82">
        <v>0.25057591466465301</v>
      </c>
      <c r="N677" s="32"/>
      <c r="O677" s="21"/>
      <c r="P677" s="82">
        <v>4.8875290592626228E-2</v>
      </c>
      <c r="Q677" s="81">
        <v>5.2254608868958634</v>
      </c>
      <c r="R677" s="21">
        <f t="shared" si="40"/>
        <v>5.2743361774884896</v>
      </c>
      <c r="S677" s="76">
        <f t="shared" si="39"/>
        <v>5274.3361774884897</v>
      </c>
      <c r="T677" s="82">
        <v>1.0345409174884181</v>
      </c>
      <c r="U677" s="82">
        <v>1.0453072712553177</v>
      </c>
    </row>
    <row r="678" spans="1:21">
      <c r="A678" s="34">
        <v>11</v>
      </c>
      <c r="B678" s="117" t="s">
        <v>14</v>
      </c>
      <c r="C678" s="37">
        <v>39147</v>
      </c>
      <c r="D678" s="69">
        <v>2007</v>
      </c>
      <c r="E678" s="32">
        <v>15.03</v>
      </c>
      <c r="F678" s="41"/>
      <c r="G678" s="41"/>
      <c r="H678" s="32">
        <v>135.4</v>
      </c>
      <c r="I678" s="32">
        <v>13.59</v>
      </c>
      <c r="J678" s="32">
        <v>6.08</v>
      </c>
      <c r="K678" s="32">
        <v>-26.9</v>
      </c>
      <c r="L678" s="18">
        <v>4.6315789473684514</v>
      </c>
      <c r="M678" s="82">
        <v>3.3288478759030224E-2</v>
      </c>
      <c r="N678" s="32"/>
      <c r="O678" s="21"/>
      <c r="P678" s="82">
        <v>6.4090226700847935E-3</v>
      </c>
      <c r="Q678" s="81">
        <v>1.5564562492813625</v>
      </c>
      <c r="R678" s="21">
        <f t="shared" si="40"/>
        <v>1.5628652719514473</v>
      </c>
      <c r="S678" s="76">
        <f t="shared" si="39"/>
        <v>1562.8652719514473</v>
      </c>
      <c r="T678" s="82">
        <v>7.3590259420895615E-2</v>
      </c>
      <c r="U678" s="82">
        <v>0.11914360703673568</v>
      </c>
    </row>
    <row r="679" spans="1:21">
      <c r="A679" s="34">
        <v>12</v>
      </c>
      <c r="B679" s="117" t="s">
        <v>15</v>
      </c>
      <c r="C679" s="37">
        <v>39147</v>
      </c>
      <c r="D679" s="69">
        <v>2007</v>
      </c>
      <c r="E679" s="32">
        <v>19.989999999999998</v>
      </c>
      <c r="F679" s="41"/>
      <c r="G679" s="41"/>
      <c r="H679" s="32">
        <v>116.8</v>
      </c>
      <c r="I679" s="32">
        <v>10.54</v>
      </c>
      <c r="J679" s="32">
        <v>6.77</v>
      </c>
      <c r="K679" s="32">
        <v>11.6</v>
      </c>
      <c r="L679" s="18">
        <v>7.1794871794872428</v>
      </c>
      <c r="M679" s="82">
        <v>0.21869723252735584</v>
      </c>
      <c r="N679" s="32"/>
      <c r="O679" s="21"/>
      <c r="P679" s="82">
        <v>0.53165180846215843</v>
      </c>
      <c r="Q679" s="81">
        <v>4.101088497949485</v>
      </c>
      <c r="R679" s="21">
        <f t="shared" si="40"/>
        <v>4.6327403064116437</v>
      </c>
      <c r="S679" s="76">
        <f t="shared" si="39"/>
        <v>4632.7403064116434</v>
      </c>
      <c r="T679" s="82">
        <v>1.6956134043095215</v>
      </c>
      <c r="U679" s="82">
        <v>1.7651593090971045</v>
      </c>
    </row>
    <row r="680" spans="1:21">
      <c r="A680" s="34">
        <v>13</v>
      </c>
      <c r="B680" s="117" t="s">
        <v>16</v>
      </c>
      <c r="C680" s="37">
        <v>39147</v>
      </c>
      <c r="D680" s="69">
        <v>2007</v>
      </c>
      <c r="E680" s="32">
        <v>17.100000000000001</v>
      </c>
      <c r="F680" s="41"/>
      <c r="G680" s="41"/>
      <c r="H680" s="32">
        <v>53.6</v>
      </c>
      <c r="I680" s="32">
        <v>5.12</v>
      </c>
      <c r="J680" s="32">
        <v>6.72</v>
      </c>
      <c r="K680" s="32">
        <v>-156.69999999999999</v>
      </c>
      <c r="L680" s="18">
        <v>10.266666666666646</v>
      </c>
      <c r="M680" s="82">
        <v>6.5493857207335318E-2</v>
      </c>
      <c r="N680" s="32"/>
      <c r="O680" s="21"/>
      <c r="P680" s="82">
        <v>3.3367608753618147E-2</v>
      </c>
      <c r="Q680" s="81">
        <v>2.3257636732973062</v>
      </c>
      <c r="R680" s="21">
        <f t="shared" si="40"/>
        <v>2.3591312820509245</v>
      </c>
      <c r="S680" s="76">
        <f t="shared" si="39"/>
        <v>2359.1312820509247</v>
      </c>
      <c r="T680" s="82">
        <v>1.6386362098753455</v>
      </c>
      <c r="U680" s="82">
        <v>1.70628644967428</v>
      </c>
    </row>
    <row r="681" spans="1:21">
      <c r="A681" s="34">
        <v>15</v>
      </c>
      <c r="B681" s="117" t="s">
        <v>18</v>
      </c>
      <c r="C681" s="37">
        <v>39147</v>
      </c>
      <c r="D681" s="69">
        <v>2007</v>
      </c>
      <c r="E681" s="32">
        <v>24.33</v>
      </c>
      <c r="F681" s="41"/>
      <c r="G681" s="41"/>
      <c r="H681" s="32">
        <v>57.9</v>
      </c>
      <c r="I681" s="32">
        <v>4.82</v>
      </c>
      <c r="J681" s="32">
        <v>6.87</v>
      </c>
      <c r="K681" s="32">
        <v>-60.9</v>
      </c>
      <c r="L681" s="18">
        <v>2.8571428571428719</v>
      </c>
      <c r="M681" s="82">
        <v>0.19008551350013764</v>
      </c>
      <c r="N681" s="32"/>
      <c r="O681" s="21"/>
      <c r="P681" s="82">
        <v>3.2408370701720743E-2</v>
      </c>
      <c r="Q681" s="81">
        <v>5.9947683109118088</v>
      </c>
      <c r="R681" s="21">
        <f t="shared" si="40"/>
        <v>6.0271766816135299</v>
      </c>
      <c r="S681" s="76">
        <f t="shared" si="39"/>
        <v>6027.1766816135296</v>
      </c>
      <c r="T681" s="82">
        <v>1.4918083901948362</v>
      </c>
      <c r="U681" s="82">
        <v>1.5924012462006192</v>
      </c>
    </row>
    <row r="682" spans="1:21">
      <c r="A682" s="34" t="s">
        <v>87</v>
      </c>
      <c r="B682" s="117"/>
      <c r="C682" s="37">
        <v>39147</v>
      </c>
      <c r="D682" s="69">
        <v>2007</v>
      </c>
      <c r="E682" s="32"/>
      <c r="F682" s="41"/>
      <c r="G682" s="41"/>
      <c r="H682" s="32"/>
      <c r="I682" s="32"/>
      <c r="J682" s="32"/>
      <c r="K682" s="32"/>
      <c r="L682" s="18">
        <v>0</v>
      </c>
      <c r="M682" s="82">
        <v>7.476171571434892E-2</v>
      </c>
      <c r="N682" s="32"/>
      <c r="O682" s="21"/>
      <c r="P682" s="82">
        <v>2.8796478684785689</v>
      </c>
      <c r="Q682" s="81">
        <v>2.3257636732973062</v>
      </c>
      <c r="R682" s="21">
        <f t="shared" si="40"/>
        <v>5.2054115417758755</v>
      </c>
      <c r="S682" s="76">
        <f t="shared" si="39"/>
        <v>5205.4115417758758</v>
      </c>
      <c r="T682" s="82">
        <v>0.65560212911965232</v>
      </c>
      <c r="U682" s="82">
        <v>0.70149545712375116</v>
      </c>
    </row>
    <row r="683" spans="1:21">
      <c r="A683" s="34" t="s">
        <v>59</v>
      </c>
      <c r="B683" s="117"/>
      <c r="C683" s="37">
        <v>39147</v>
      </c>
      <c r="D683" s="69">
        <v>2007</v>
      </c>
      <c r="E683" s="32"/>
      <c r="F683" s="41"/>
      <c r="G683" s="41"/>
      <c r="H683" s="32"/>
      <c r="I683" s="32"/>
      <c r="J683" s="32"/>
      <c r="K683" s="32"/>
      <c r="L683" s="18">
        <v>-0.66666666666669283</v>
      </c>
      <c r="M683" s="82">
        <v>4.6423706464427672E-3</v>
      </c>
      <c r="N683" s="32"/>
      <c r="O683" s="21"/>
      <c r="P683" s="82">
        <v>1.0365879634161593E-2</v>
      </c>
      <c r="Q683" s="81">
        <v>1.6748112375915074</v>
      </c>
      <c r="R683" s="21">
        <f t="shared" si="40"/>
        <v>1.6851771172256691</v>
      </c>
      <c r="S683" s="76">
        <f t="shared" si="39"/>
        <v>1685.177117225669</v>
      </c>
      <c r="T683" s="82">
        <v>1.3815377617418592E-3</v>
      </c>
      <c r="U683" s="82">
        <v>2.9489881173317689E-3</v>
      </c>
    </row>
    <row r="684" spans="1:21">
      <c r="A684" s="34">
        <v>1</v>
      </c>
      <c r="B684" s="75" t="s">
        <v>3</v>
      </c>
      <c r="C684" s="37">
        <v>39179</v>
      </c>
      <c r="D684" s="69">
        <v>2007</v>
      </c>
      <c r="E684" s="32">
        <v>17.11</v>
      </c>
      <c r="F684" s="41"/>
      <c r="G684" s="41"/>
      <c r="H684" s="32">
        <v>84.5</v>
      </c>
      <c r="I684" s="32">
        <v>8.1</v>
      </c>
      <c r="J684" s="32">
        <v>7.33</v>
      </c>
      <c r="K684" s="32">
        <v>0.3</v>
      </c>
      <c r="L684" s="22">
        <v>2.3856209150326166</v>
      </c>
      <c r="M684" s="21">
        <v>3.8242932114892159E-2</v>
      </c>
      <c r="N684" s="32"/>
      <c r="O684" s="21"/>
      <c r="P684" s="21">
        <v>0.11935065680927739</v>
      </c>
      <c r="Q684" s="21">
        <v>0.4369439020874557</v>
      </c>
      <c r="R684" s="21">
        <f t="shared" si="40"/>
        <v>0.55629455889673307</v>
      </c>
      <c r="S684" s="76">
        <f t="shared" si="39"/>
        <v>556.29455889673307</v>
      </c>
      <c r="T684" s="21">
        <v>0.61099893172557718</v>
      </c>
      <c r="U684" s="21">
        <v>0.63731021938540777</v>
      </c>
    </row>
    <row r="685" spans="1:21">
      <c r="A685" s="34">
        <v>2</v>
      </c>
      <c r="B685" s="117" t="s">
        <v>4</v>
      </c>
      <c r="C685" s="37">
        <v>39179</v>
      </c>
      <c r="D685" s="69">
        <v>2007</v>
      </c>
      <c r="E685" s="32">
        <v>16.079999999999998</v>
      </c>
      <c r="F685" s="41"/>
      <c r="G685" s="41"/>
      <c r="H685" s="32">
        <v>79.599999999999994</v>
      </c>
      <c r="I685" s="32">
        <v>7.69</v>
      </c>
      <c r="J685" s="32">
        <v>7.01</v>
      </c>
      <c r="K685" s="32">
        <v>-17.7</v>
      </c>
      <c r="L685" s="18">
        <v>1.7175572519084197</v>
      </c>
      <c r="M685" s="21">
        <v>5.3692079009265148E-2</v>
      </c>
      <c r="N685" s="32"/>
      <c r="O685" s="21"/>
      <c r="P685" s="21">
        <v>1.6879939357183109</v>
      </c>
      <c r="Q685" s="21">
        <v>1.2461425314166656</v>
      </c>
      <c r="R685" s="21">
        <f t="shared" si="40"/>
        <v>2.9341364671349766</v>
      </c>
      <c r="S685" s="76">
        <f t="shared" si="39"/>
        <v>2934.1364671349766</v>
      </c>
      <c r="T685" s="21">
        <v>0.5440224772487009</v>
      </c>
      <c r="U685" s="21">
        <v>0.63668713785779907</v>
      </c>
    </row>
    <row r="686" spans="1:21">
      <c r="A686" s="34">
        <v>3</v>
      </c>
      <c r="B686" s="117" t="s">
        <v>10</v>
      </c>
      <c r="C686" s="37">
        <v>39179</v>
      </c>
      <c r="D686" s="69">
        <v>2007</v>
      </c>
      <c r="E686" s="32">
        <v>18.46</v>
      </c>
      <c r="F686" s="41"/>
      <c r="G686" s="41"/>
      <c r="H686" s="32">
        <v>65.2</v>
      </c>
      <c r="I686" s="32">
        <v>6.09</v>
      </c>
      <c r="J686" s="32">
        <v>7.41</v>
      </c>
      <c r="K686" s="32">
        <v>-2.7</v>
      </c>
      <c r="L686" s="18">
        <v>2.9565217391304954</v>
      </c>
      <c r="M686" s="21">
        <v>0.10356331387166243</v>
      </c>
      <c r="N686" s="32"/>
      <c r="O686" s="21"/>
      <c r="P686" s="21">
        <v>0.61171604878985275</v>
      </c>
      <c r="Q686" s="21">
        <v>1.1262612529975236</v>
      </c>
      <c r="R686" s="21">
        <f t="shared" si="40"/>
        <v>1.7379773017873763</v>
      </c>
      <c r="S686" s="76">
        <f t="shared" si="39"/>
        <v>1737.9773017873763</v>
      </c>
      <c r="T686" s="21">
        <v>0.60909755411766586</v>
      </c>
      <c r="U686" s="21">
        <v>0.71221472302874289</v>
      </c>
    </row>
    <row r="687" spans="1:21">
      <c r="A687" s="34">
        <v>4</v>
      </c>
      <c r="B687" s="117" t="s">
        <v>8</v>
      </c>
      <c r="C687" s="37">
        <v>39179</v>
      </c>
      <c r="D687" s="69">
        <v>2007</v>
      </c>
      <c r="E687" s="32">
        <v>19.93</v>
      </c>
      <c r="F687" s="41"/>
      <c r="G687" s="41"/>
      <c r="H687" s="32">
        <v>10.6</v>
      </c>
      <c r="I687" s="32">
        <v>0.92</v>
      </c>
      <c r="J687" s="32">
        <v>7.55</v>
      </c>
      <c r="K687" s="32">
        <v>-98.4</v>
      </c>
      <c r="L687" s="18">
        <v>-1.2500000000000433</v>
      </c>
      <c r="M687" s="21">
        <v>5.7580403620882611E-2</v>
      </c>
      <c r="N687" s="32"/>
      <c r="O687" s="21"/>
      <c r="P687" s="21">
        <v>1.6629001592025114E-2</v>
      </c>
      <c r="Q687" s="21">
        <v>0.55682518050659802</v>
      </c>
      <c r="R687" s="21">
        <f t="shared" si="40"/>
        <v>0.57345418209862309</v>
      </c>
      <c r="S687" s="76">
        <f t="shared" ref="S687:S750" si="41">R687*1000</f>
        <v>573.45418209862305</v>
      </c>
      <c r="T687" s="21">
        <v>0.37294988112067939</v>
      </c>
      <c r="U687" s="21">
        <v>0.40011823786194228</v>
      </c>
    </row>
    <row r="688" spans="1:21">
      <c r="A688" s="34">
        <v>5</v>
      </c>
      <c r="B688" s="117" t="s">
        <v>6</v>
      </c>
      <c r="C688" s="37">
        <v>39179</v>
      </c>
      <c r="D688" s="69">
        <v>2007</v>
      </c>
      <c r="E688" s="32">
        <v>18.239999999999998</v>
      </c>
      <c r="F688" s="41"/>
      <c r="G688" s="41"/>
      <c r="H688" s="32">
        <v>49.7</v>
      </c>
      <c r="I688" s="32">
        <v>4.66</v>
      </c>
      <c r="J688" s="32">
        <v>7.52</v>
      </c>
      <c r="K688" s="32">
        <v>-20.2</v>
      </c>
      <c r="L688" s="18">
        <v>0.84615384615383837</v>
      </c>
      <c r="M688" s="21">
        <v>0.1901653294402319</v>
      </c>
      <c r="N688" s="32"/>
      <c r="O688" s="21"/>
      <c r="P688" s="21">
        <v>2.6846551154789351</v>
      </c>
      <c r="Q688" s="21">
        <v>0.88649869615923915</v>
      </c>
      <c r="R688" s="21">
        <f t="shared" si="40"/>
        <v>3.5711538116381742</v>
      </c>
      <c r="S688" s="76">
        <f t="shared" si="41"/>
        <v>3571.1538116381744</v>
      </c>
      <c r="T688" s="21">
        <v>0.62168775719707869</v>
      </c>
      <c r="U688" s="21">
        <v>0.72440691292032888</v>
      </c>
    </row>
    <row r="689" spans="1:21">
      <c r="A689" s="34">
        <v>6</v>
      </c>
      <c r="B689" s="117" t="s">
        <v>21</v>
      </c>
      <c r="C689" s="37">
        <v>39179</v>
      </c>
      <c r="D689" s="69">
        <v>2007</v>
      </c>
      <c r="E689" s="32">
        <v>16.84</v>
      </c>
      <c r="F689" s="41"/>
      <c r="G689" s="41"/>
      <c r="H689" s="32">
        <v>67.5</v>
      </c>
      <c r="I689" s="32">
        <v>6.52</v>
      </c>
      <c r="J689" s="32">
        <v>6.35</v>
      </c>
      <c r="K689" s="32">
        <v>32.5</v>
      </c>
      <c r="L689" s="18">
        <v>-0.36111111111108679</v>
      </c>
      <c r="M689" s="21">
        <v>3.2653465485692049E-2</v>
      </c>
      <c r="N689" s="32"/>
      <c r="O689" s="21"/>
      <c r="P689" s="21">
        <v>9.9574055953476908</v>
      </c>
      <c r="Q689" s="21">
        <v>0.49688454129702686</v>
      </c>
      <c r="R689" s="21">
        <f t="shared" si="40"/>
        <v>10.454290136644717</v>
      </c>
      <c r="S689" s="76">
        <f t="shared" si="41"/>
        <v>10454.290136644717</v>
      </c>
      <c r="T689" s="21">
        <v>0.90173841045601755</v>
      </c>
      <c r="U689" s="21">
        <v>0.92352356109451816</v>
      </c>
    </row>
    <row r="690" spans="1:21">
      <c r="A690" s="34">
        <v>7</v>
      </c>
      <c r="B690" s="117" t="s">
        <v>22</v>
      </c>
      <c r="C690" s="37">
        <v>39179</v>
      </c>
      <c r="D690" s="69">
        <v>2007</v>
      </c>
      <c r="E690" s="32">
        <v>18.87</v>
      </c>
      <c r="F690" s="41"/>
      <c r="G690" s="41"/>
      <c r="H690" s="32">
        <v>81.3</v>
      </c>
      <c r="I690" s="32">
        <v>7.53</v>
      </c>
      <c r="J690" s="32">
        <v>6.51</v>
      </c>
      <c r="K690" s="32">
        <v>23.6</v>
      </c>
      <c r="L690" s="18">
        <v>-1.0116731517510125</v>
      </c>
      <c r="M690" s="21">
        <v>3.2722899853756648E-2</v>
      </c>
      <c r="N690" s="32"/>
      <c r="O690" s="21"/>
      <c r="P690" s="21">
        <v>9.3577951307796479</v>
      </c>
      <c r="Q690" s="21">
        <v>0.49688454129702686</v>
      </c>
      <c r="R690" s="21">
        <f t="shared" si="40"/>
        <v>9.8546796720766743</v>
      </c>
      <c r="S690" s="76">
        <f t="shared" si="41"/>
        <v>9854.6796720766743</v>
      </c>
      <c r="T690" s="21">
        <v>0.91861099553523062</v>
      </c>
      <c r="U690" s="21">
        <v>0.93320658483438279</v>
      </c>
    </row>
    <row r="691" spans="1:21">
      <c r="A691" s="34">
        <v>8</v>
      </c>
      <c r="B691" s="117" t="s">
        <v>7</v>
      </c>
      <c r="C691" s="37">
        <v>39179</v>
      </c>
      <c r="D691" s="69">
        <v>2007</v>
      </c>
      <c r="E691" s="32">
        <v>24.75</v>
      </c>
      <c r="F691" s="41"/>
      <c r="G691" s="41"/>
      <c r="H691" s="32">
        <v>39.799999999999997</v>
      </c>
      <c r="I691" s="32">
        <v>3.29</v>
      </c>
      <c r="J691" s="32">
        <v>7.76</v>
      </c>
      <c r="K691" s="32">
        <v>-63.8</v>
      </c>
      <c r="L691" s="18">
        <v>7.9794520547945167</v>
      </c>
      <c r="M691" s="21">
        <v>3.6055749520857341E-2</v>
      </c>
      <c r="N691" s="32"/>
      <c r="O691" s="21"/>
      <c r="P691" s="21">
        <v>3.6764889041709464E-2</v>
      </c>
      <c r="Q691" s="21">
        <v>1.0363502941831668</v>
      </c>
      <c r="R691" s="21">
        <f t="shared" si="40"/>
        <v>1.0731151832248762</v>
      </c>
      <c r="S691" s="76">
        <f t="shared" si="41"/>
        <v>1073.1151832248761</v>
      </c>
      <c r="T691" s="21">
        <v>0.59810039714217877</v>
      </c>
      <c r="U691" s="21">
        <v>0.7385525476011745</v>
      </c>
    </row>
    <row r="692" spans="1:21">
      <c r="A692" s="34">
        <v>10</v>
      </c>
      <c r="B692" s="117" t="s">
        <v>23</v>
      </c>
      <c r="C692" s="37">
        <v>39179</v>
      </c>
      <c r="D692" s="69">
        <v>2007</v>
      </c>
      <c r="E692" s="32">
        <v>11.26</v>
      </c>
      <c r="F692" s="41"/>
      <c r="G692" s="41"/>
      <c r="H692" s="32">
        <v>43.6</v>
      </c>
      <c r="I692" s="32">
        <v>4.7300000000000004</v>
      </c>
      <c r="J692" s="32">
        <v>7.24</v>
      </c>
      <c r="K692" s="32">
        <v>11.6</v>
      </c>
      <c r="L692" s="18">
        <v>54.080996884735242</v>
      </c>
      <c r="M692" s="21">
        <v>1.4656785785935211</v>
      </c>
      <c r="N692" s="32"/>
      <c r="O692" s="21"/>
      <c r="P692" s="21">
        <v>4.3196921336063607E-2</v>
      </c>
      <c r="Q692" s="21">
        <v>3.7037087390090813</v>
      </c>
      <c r="R692" s="21">
        <f t="shared" si="40"/>
        <v>3.7469056603451447</v>
      </c>
      <c r="S692" s="76">
        <f t="shared" si="41"/>
        <v>3746.9056603451445</v>
      </c>
      <c r="T692" s="21">
        <v>0.87657513382519114</v>
      </c>
      <c r="U692" s="21">
        <v>1.6107116965500956</v>
      </c>
    </row>
    <row r="693" spans="1:21">
      <c r="A693" s="34">
        <v>12</v>
      </c>
      <c r="B693" s="117" t="s">
        <v>15</v>
      </c>
      <c r="C693" s="37">
        <v>39179</v>
      </c>
      <c r="D693" s="69">
        <v>2007</v>
      </c>
      <c r="E693" s="32">
        <v>23.76</v>
      </c>
      <c r="F693" s="41"/>
      <c r="G693" s="41"/>
      <c r="H693" s="32">
        <v>36.6</v>
      </c>
      <c r="I693" s="32">
        <v>3.04</v>
      </c>
      <c r="J693" s="32">
        <v>8.5</v>
      </c>
      <c r="K693" s="32">
        <v>-46.2</v>
      </c>
      <c r="L693" s="18">
        <v>7.2067039106145234</v>
      </c>
      <c r="M693" s="21">
        <v>6.3256663210163475E-2</v>
      </c>
      <c r="N693" s="32"/>
      <c r="O693" s="21"/>
      <c r="P693" s="21">
        <v>0.4245190970301333</v>
      </c>
      <c r="Q693" s="21">
        <v>1.9354598823267335</v>
      </c>
      <c r="R693" s="21">
        <f t="shared" si="40"/>
        <v>2.3599789793568666</v>
      </c>
      <c r="S693" s="76">
        <f t="shared" si="41"/>
        <v>2359.9789793568666</v>
      </c>
      <c r="T693" s="21">
        <v>1.5936287709158954</v>
      </c>
      <c r="U693" s="21">
        <v>1.9126199567384297</v>
      </c>
    </row>
    <row r="694" spans="1:21">
      <c r="A694" s="34" t="s">
        <v>87</v>
      </c>
      <c r="B694" s="117"/>
      <c r="C694" s="37">
        <v>39179</v>
      </c>
      <c r="D694" s="69">
        <v>2007</v>
      </c>
      <c r="E694" s="32"/>
      <c r="F694" s="41"/>
      <c r="G694" s="41"/>
      <c r="H694" s="32"/>
      <c r="I694" s="32"/>
      <c r="J694" s="32"/>
      <c r="K694" s="32"/>
      <c r="L694" s="18">
        <v>0.10582010582006479</v>
      </c>
      <c r="M694" s="21">
        <v>0.19085967312087787</v>
      </c>
      <c r="N694" s="32"/>
      <c r="O694" s="21"/>
      <c r="P694" s="21">
        <v>3.0772572053746763</v>
      </c>
      <c r="Q694" s="21">
        <v>0.91646901576402451</v>
      </c>
      <c r="R694" s="21">
        <f t="shared" si="40"/>
        <v>3.9937262211387008</v>
      </c>
      <c r="S694" s="76">
        <f t="shared" si="41"/>
        <v>3993.7262211387006</v>
      </c>
      <c r="T694" s="21">
        <v>0.60800126432571699</v>
      </c>
      <c r="U694" s="21">
        <v>0.72657927824631585</v>
      </c>
    </row>
    <row r="695" spans="1:21">
      <c r="A695" s="34" t="s">
        <v>59</v>
      </c>
      <c r="B695" s="117"/>
      <c r="C695" s="37">
        <v>39179</v>
      </c>
      <c r="D695" s="69">
        <v>2007</v>
      </c>
      <c r="E695" s="32"/>
      <c r="F695" s="41"/>
      <c r="G695" s="41"/>
      <c r="H695" s="32"/>
      <c r="I695" s="32"/>
      <c r="J695" s="32"/>
      <c r="K695" s="32"/>
      <c r="L695" s="18">
        <v>-2.083333333333282</v>
      </c>
      <c r="M695" s="21">
        <v>1.4270716540589812E-2</v>
      </c>
      <c r="N695" s="32"/>
      <c r="O695" s="21"/>
      <c r="P695" s="21">
        <v>1.890025335175255E-2</v>
      </c>
      <c r="Q695" s="21">
        <v>0.3170626236683135</v>
      </c>
      <c r="R695" s="21">
        <f t="shared" si="40"/>
        <v>0.33596287702006605</v>
      </c>
      <c r="S695" s="76">
        <f t="shared" si="41"/>
        <v>335.96287702006606</v>
      </c>
      <c r="T695" s="21">
        <v>7.7140851217134543E-3</v>
      </c>
      <c r="U695" s="21">
        <v>7.7284358400559056E-3</v>
      </c>
    </row>
    <row r="696" spans="1:21">
      <c r="A696" s="34">
        <v>1</v>
      </c>
      <c r="B696" s="75" t="s">
        <v>3</v>
      </c>
      <c r="C696" s="37">
        <v>39207</v>
      </c>
      <c r="D696" s="69">
        <v>2007</v>
      </c>
      <c r="E696" s="32">
        <v>23.35</v>
      </c>
      <c r="F696" s="41"/>
      <c r="G696" s="41"/>
      <c r="H696" s="32">
        <v>104.1</v>
      </c>
      <c r="I696" s="32">
        <v>8.82</v>
      </c>
      <c r="J696" s="32">
        <v>6.57</v>
      </c>
      <c r="K696" s="32">
        <v>-65.2</v>
      </c>
      <c r="L696" s="22">
        <v>9.0000000000000053</v>
      </c>
      <c r="M696" s="21">
        <v>0.21836008614445257</v>
      </c>
      <c r="N696" s="32"/>
      <c r="O696" s="21"/>
      <c r="P696" s="21">
        <v>7.9611235649394374E-2</v>
      </c>
      <c r="Q696" s="21">
        <v>0.60941375838102019</v>
      </c>
      <c r="R696" s="21">
        <f t="shared" si="40"/>
        <v>0.68902499403041451</v>
      </c>
      <c r="S696" s="76">
        <f t="shared" si="41"/>
        <v>689.02499403041452</v>
      </c>
      <c r="T696" s="21">
        <v>0.58068076315258421</v>
      </c>
      <c r="U696" s="21">
        <v>0.82636014355451126</v>
      </c>
    </row>
    <row r="697" spans="1:21">
      <c r="A697" s="34">
        <v>2</v>
      </c>
      <c r="B697" s="117" t="s">
        <v>4</v>
      </c>
      <c r="C697" s="37">
        <v>39207</v>
      </c>
      <c r="D697" s="69">
        <v>2007</v>
      </c>
      <c r="E697" s="32">
        <v>23.64</v>
      </c>
      <c r="F697" s="41"/>
      <c r="G697" s="41"/>
      <c r="H697" s="32">
        <v>94.9</v>
      </c>
      <c r="I697" s="32">
        <v>8.01</v>
      </c>
      <c r="J697" s="32">
        <v>6.78</v>
      </c>
      <c r="K697" s="32">
        <v>-203.1</v>
      </c>
      <c r="L697" s="18">
        <v>1.7557251908396496</v>
      </c>
      <c r="M697" s="21">
        <v>7.4491962347830759E-2</v>
      </c>
      <c r="N697" s="32"/>
      <c r="O697" s="21"/>
      <c r="P697" s="21">
        <v>8.8134059426974831E-2</v>
      </c>
      <c r="Q697" s="21">
        <v>0.55139745069626933</v>
      </c>
      <c r="R697" s="21">
        <f t="shared" si="40"/>
        <v>0.63953151012324416</v>
      </c>
      <c r="S697" s="76">
        <f t="shared" si="41"/>
        <v>639.53151012324417</v>
      </c>
      <c r="T697" s="21">
        <v>0.63691420858262715</v>
      </c>
      <c r="U697" s="21">
        <v>0.74787869943554619</v>
      </c>
    </row>
    <row r="698" spans="1:21">
      <c r="A698" s="34">
        <v>3</v>
      </c>
      <c r="B698" s="117" t="s">
        <v>10</v>
      </c>
      <c r="C698" s="37">
        <v>39207</v>
      </c>
      <c r="D698" s="69">
        <v>2007</v>
      </c>
      <c r="E698" s="32">
        <v>23.52</v>
      </c>
      <c r="F698" s="41"/>
      <c r="G698" s="41"/>
      <c r="H698" s="32">
        <v>80.8</v>
      </c>
      <c r="I698" s="32">
        <v>6.84</v>
      </c>
      <c r="J698" s="32">
        <v>5.98</v>
      </c>
      <c r="K698" s="32">
        <v>-36.1</v>
      </c>
      <c r="L698" s="18">
        <v>2.8021978021978597</v>
      </c>
      <c r="M698" s="21">
        <v>0.11764024992876959</v>
      </c>
      <c r="N698" s="32"/>
      <c r="O698" s="21"/>
      <c r="P698" s="21">
        <v>0.11065591049533222</v>
      </c>
      <c r="Q698" s="21">
        <v>1.0735442198590268</v>
      </c>
      <c r="R698" s="21">
        <f t="shared" si="40"/>
        <v>1.184200130354359</v>
      </c>
      <c r="S698" s="76">
        <f t="shared" si="41"/>
        <v>1184.2001303543591</v>
      </c>
      <c r="T698" s="21">
        <v>0.6626763289027946</v>
      </c>
      <c r="U698" s="21">
        <v>0.83944038424100553</v>
      </c>
    </row>
    <row r="699" spans="1:21">
      <c r="A699" s="34">
        <v>4</v>
      </c>
      <c r="B699" s="117" t="s">
        <v>8</v>
      </c>
      <c r="C699" s="37">
        <v>39207</v>
      </c>
      <c r="D699" s="69">
        <v>2007</v>
      </c>
      <c r="E699" s="32">
        <v>20.78</v>
      </c>
      <c r="F699" s="41"/>
      <c r="G699" s="41"/>
      <c r="H699" s="32">
        <v>24.1</v>
      </c>
      <c r="I699" s="32">
        <v>2.14</v>
      </c>
      <c r="J699" s="32">
        <v>4.99</v>
      </c>
      <c r="K699" s="32">
        <v>-237.2</v>
      </c>
      <c r="L699" s="18">
        <v>-0.31413612565440113</v>
      </c>
      <c r="M699" s="21">
        <v>7.0968590513989016E-2</v>
      </c>
      <c r="N699" s="32"/>
      <c r="O699" s="21"/>
      <c r="P699" s="21">
        <v>1.3106214814835551E-2</v>
      </c>
      <c r="Q699" s="21">
        <v>0.55139745069626933</v>
      </c>
      <c r="R699" s="21">
        <f t="shared" si="40"/>
        <v>0.56450366551110487</v>
      </c>
      <c r="S699" s="76">
        <f t="shared" si="41"/>
        <v>564.50366551110483</v>
      </c>
      <c r="T699" s="21">
        <v>0.29300375291071451</v>
      </c>
      <c r="U699" s="21">
        <v>0.31173021005018947</v>
      </c>
    </row>
    <row r="700" spans="1:21">
      <c r="A700" s="34">
        <v>5</v>
      </c>
      <c r="B700" s="117" t="s">
        <v>6</v>
      </c>
      <c r="C700" s="37">
        <v>39207</v>
      </c>
      <c r="D700" s="69">
        <v>2007</v>
      </c>
      <c r="E700" s="32">
        <v>23.14</v>
      </c>
      <c r="F700" s="41"/>
      <c r="G700" s="41"/>
      <c r="H700" s="32">
        <v>91</v>
      </c>
      <c r="I700" s="32">
        <v>7.75</v>
      </c>
      <c r="J700" s="32">
        <v>5.58</v>
      </c>
      <c r="K700" s="32">
        <v>-132.1</v>
      </c>
      <c r="L700" s="18">
        <v>1.6666666666666254</v>
      </c>
      <c r="M700" s="21">
        <v>0.13157752866066574</v>
      </c>
      <c r="N700" s="32"/>
      <c r="O700" s="21"/>
      <c r="P700" s="21">
        <v>3.1198100881497037</v>
      </c>
      <c r="Q700" s="21">
        <v>0.9575116044895251</v>
      </c>
      <c r="R700" s="21">
        <f t="shared" si="40"/>
        <v>4.0773216926392291</v>
      </c>
      <c r="S700" s="76">
        <f t="shared" si="41"/>
        <v>4077.3216926392292</v>
      </c>
      <c r="T700" s="21">
        <v>0.61835440147024845</v>
      </c>
      <c r="U700" s="21">
        <v>0.769083522610301</v>
      </c>
    </row>
    <row r="701" spans="1:21">
      <c r="A701" s="34">
        <v>6</v>
      </c>
      <c r="B701" s="117" t="s">
        <v>21</v>
      </c>
      <c r="C701" s="37">
        <v>39207</v>
      </c>
      <c r="D701" s="69">
        <v>2007</v>
      </c>
      <c r="E701" s="32">
        <v>22.84</v>
      </c>
      <c r="F701" s="41"/>
      <c r="G701" s="41"/>
      <c r="H701" s="32">
        <v>98.7</v>
      </c>
      <c r="I701" s="32">
        <v>8.4700000000000006</v>
      </c>
      <c r="J701" s="32">
        <v>6.26</v>
      </c>
      <c r="K701" s="32">
        <v>-3</v>
      </c>
      <c r="L701" s="18">
        <v>-0.64516129032255431</v>
      </c>
      <c r="M701" s="21">
        <v>0.14810092760557875</v>
      </c>
      <c r="N701" s="32"/>
      <c r="O701" s="21"/>
      <c r="P701" s="21">
        <v>8.8480150045465535</v>
      </c>
      <c r="Q701" s="21">
        <v>0.46437298916914327</v>
      </c>
      <c r="R701" s="21">
        <f t="shared" si="40"/>
        <v>9.3123879937156975</v>
      </c>
      <c r="S701" s="76">
        <f t="shared" si="41"/>
        <v>9312.387993715698</v>
      </c>
      <c r="T701" s="21">
        <v>0.86337155655829245</v>
      </c>
      <c r="U701" s="21">
        <v>0.94467226904227242</v>
      </c>
    </row>
    <row r="702" spans="1:21">
      <c r="A702" s="34">
        <v>7</v>
      </c>
      <c r="B702" s="117" t="s">
        <v>22</v>
      </c>
      <c r="C702" s="37">
        <v>39207</v>
      </c>
      <c r="D702" s="69">
        <v>2007</v>
      </c>
      <c r="E702" s="32">
        <v>23.92</v>
      </c>
      <c r="F702" s="41"/>
      <c r="G702" s="41"/>
      <c r="H702" s="32">
        <v>123</v>
      </c>
      <c r="I702" s="32">
        <v>10.33</v>
      </c>
      <c r="J702" s="32">
        <v>6.35</v>
      </c>
      <c r="K702" s="32">
        <v>-8</v>
      </c>
      <c r="L702" s="18">
        <v>-0.64766839378238394</v>
      </c>
      <c r="M702" s="21">
        <v>5.2466549258445655E-2</v>
      </c>
      <c r="N702" s="32"/>
      <c r="O702" s="21"/>
      <c r="P702" s="21">
        <v>7.9847030901351683</v>
      </c>
      <c r="Q702" s="21">
        <v>0.60941375838102019</v>
      </c>
      <c r="R702" s="21">
        <f t="shared" si="40"/>
        <v>8.5941168485161885</v>
      </c>
      <c r="S702" s="76">
        <f t="shared" si="41"/>
        <v>8594.1168485161888</v>
      </c>
      <c r="T702" s="21">
        <v>0.85319136385112959</v>
      </c>
      <c r="U702" s="21">
        <v>0.96228676842034766</v>
      </c>
    </row>
    <row r="703" spans="1:21">
      <c r="A703" s="34">
        <v>8</v>
      </c>
      <c r="B703" s="117" t="s">
        <v>7</v>
      </c>
      <c r="C703" s="37">
        <v>39207</v>
      </c>
      <c r="D703" s="69">
        <v>2007</v>
      </c>
      <c r="E703" s="32">
        <v>28.3</v>
      </c>
      <c r="F703" s="41"/>
      <c r="G703" s="41"/>
      <c r="H703" s="32">
        <v>86.2</v>
      </c>
      <c r="I703" s="32">
        <v>6.69</v>
      </c>
      <c r="J703" s="32">
        <v>6.84</v>
      </c>
      <c r="K703" s="32">
        <v>-142.4</v>
      </c>
      <c r="L703" s="18">
        <v>5.945945945945966</v>
      </c>
      <c r="M703" s="21">
        <v>3.9848365400303051E-2</v>
      </c>
      <c r="N703" s="32"/>
      <c r="O703" s="21"/>
      <c r="P703" s="21">
        <v>1.6326376739848977E-2</v>
      </c>
      <c r="Q703" s="21">
        <v>1.3346176044404057</v>
      </c>
      <c r="R703" s="21">
        <f t="shared" si="40"/>
        <v>1.3509439811802546</v>
      </c>
      <c r="S703" s="76">
        <f t="shared" si="41"/>
        <v>1350.9439811802547</v>
      </c>
      <c r="T703" s="21">
        <v>0.44065117367038376</v>
      </c>
      <c r="U703" s="21">
        <v>0.55371466275033177</v>
      </c>
    </row>
    <row r="704" spans="1:21">
      <c r="A704" s="34">
        <v>12</v>
      </c>
      <c r="B704" s="117" t="s">
        <v>15</v>
      </c>
      <c r="C704" s="37">
        <v>39207</v>
      </c>
      <c r="D704" s="69">
        <v>2007</v>
      </c>
      <c r="E704" s="32">
        <v>28.27</v>
      </c>
      <c r="F704" s="41"/>
      <c r="G704" s="41"/>
      <c r="H704" s="32">
        <v>83.2</v>
      </c>
      <c r="I704" s="32">
        <v>6.44</v>
      </c>
      <c r="J704" s="32">
        <v>6.09</v>
      </c>
      <c r="K704" s="32">
        <v>-20.9</v>
      </c>
      <c r="L704" s="18">
        <v>3.0490956072351794</v>
      </c>
      <c r="M704" s="21">
        <v>2.9694806174699995E-2</v>
      </c>
      <c r="N704" s="32"/>
      <c r="O704" s="21"/>
      <c r="P704" s="21">
        <v>0.4229730524081618</v>
      </c>
      <c r="Q704" s="21">
        <v>1.6827154505489104</v>
      </c>
      <c r="R704" s="21">
        <f t="shared" si="40"/>
        <v>2.1056885029570722</v>
      </c>
      <c r="S704" s="76">
        <f t="shared" si="41"/>
        <v>2105.6885029570722</v>
      </c>
      <c r="T704" s="21">
        <v>1.8788977188565057</v>
      </c>
      <c r="U704" s="21">
        <v>2.3519314825252584</v>
      </c>
    </row>
    <row r="705" spans="1:21">
      <c r="A705" s="34" t="s">
        <v>87</v>
      </c>
      <c r="B705" s="117"/>
      <c r="C705" s="37">
        <v>39207</v>
      </c>
      <c r="D705" s="69">
        <v>2007</v>
      </c>
      <c r="E705" s="32"/>
      <c r="F705" s="41"/>
      <c r="G705" s="41"/>
      <c r="H705" s="32"/>
      <c r="I705" s="32"/>
      <c r="J705" s="32"/>
      <c r="K705" s="32"/>
      <c r="L705" s="18">
        <v>7.5124378109452614</v>
      </c>
      <c r="M705" s="21">
        <v>0.25494761237961711</v>
      </c>
      <c r="N705" s="32"/>
      <c r="O705" s="21"/>
      <c r="P705" s="21">
        <v>2.8744028976129017</v>
      </c>
      <c r="Q705" s="21">
        <v>0.9575116044895251</v>
      </c>
      <c r="R705" s="21">
        <f t="shared" si="40"/>
        <v>3.8319145021024266</v>
      </c>
      <c r="S705" s="76">
        <f t="shared" si="41"/>
        <v>3831.9145021024265</v>
      </c>
      <c r="T705" s="21">
        <v>0.64401264227299582</v>
      </c>
      <c r="U705" s="21">
        <v>0.77617989030232937</v>
      </c>
    </row>
    <row r="706" spans="1:21">
      <c r="A706" s="34" t="s">
        <v>59</v>
      </c>
      <c r="B706" s="117"/>
      <c r="C706" s="37">
        <v>39207</v>
      </c>
      <c r="D706" s="69">
        <v>2007</v>
      </c>
      <c r="E706" s="32"/>
      <c r="F706" s="41"/>
      <c r="G706" s="41"/>
      <c r="H706" s="32"/>
      <c r="I706" s="32"/>
      <c r="J706" s="32"/>
      <c r="K706" s="32"/>
      <c r="L706" s="18">
        <v>-1.9937694704049895</v>
      </c>
      <c r="M706" s="21">
        <v>1.26333553733875E-2</v>
      </c>
      <c r="N706" s="32"/>
      <c r="O706" s="21"/>
      <c r="P706" s="21">
        <v>2.0915589543161528E-2</v>
      </c>
      <c r="Q706" s="21">
        <v>0.11627514306063824</v>
      </c>
      <c r="R706" s="21">
        <f t="shared" si="40"/>
        <v>0.13719073260379977</v>
      </c>
      <c r="S706" s="76">
        <f t="shared" si="41"/>
        <v>137.19073260379977</v>
      </c>
      <c r="T706" s="21">
        <v>3.9399224382614603E-2</v>
      </c>
      <c r="U706" s="21">
        <v>5.726744299396555E-3</v>
      </c>
    </row>
    <row r="707" spans="1:21">
      <c r="A707" s="34">
        <v>1</v>
      </c>
      <c r="B707" s="75" t="s">
        <v>3</v>
      </c>
      <c r="C707" s="37">
        <v>39242</v>
      </c>
      <c r="D707" s="69">
        <v>2007</v>
      </c>
      <c r="E707" s="32"/>
      <c r="F707" s="41"/>
      <c r="G707" s="41"/>
      <c r="H707" s="32"/>
      <c r="I707" s="32"/>
      <c r="J707" s="32"/>
      <c r="K707" s="32"/>
      <c r="L707" s="22">
        <v>0.15789473684211708</v>
      </c>
      <c r="M707" s="21">
        <v>8.7694008624875447E-2</v>
      </c>
      <c r="N707" s="32"/>
      <c r="O707" s="21"/>
      <c r="P707" s="21">
        <v>0.08</v>
      </c>
      <c r="Q707" s="21">
        <v>0.53100000000000003</v>
      </c>
      <c r="R707" s="21">
        <f t="shared" si="40"/>
        <v>0.61099999999999999</v>
      </c>
      <c r="S707" s="76">
        <f t="shared" si="41"/>
        <v>611</v>
      </c>
      <c r="T707" s="21">
        <v>0.67900000000000005</v>
      </c>
      <c r="U707" s="21">
        <v>0.66700000000000004</v>
      </c>
    </row>
    <row r="708" spans="1:21">
      <c r="A708" s="34">
        <v>2</v>
      </c>
      <c r="B708" s="117" t="s">
        <v>4</v>
      </c>
      <c r="C708" s="37">
        <v>39242</v>
      </c>
      <c r="D708" s="69">
        <v>2007</v>
      </c>
      <c r="E708" s="32"/>
      <c r="F708" s="41"/>
      <c r="G708" s="41"/>
      <c r="H708" s="32"/>
      <c r="I708" s="32"/>
      <c r="J708" s="32"/>
      <c r="K708" s="32"/>
      <c r="L708" s="18">
        <v>6.7796610169559332E-2</v>
      </c>
      <c r="M708" s="21">
        <v>3.2099707587471285E-2</v>
      </c>
      <c r="N708" s="32"/>
      <c r="O708" s="21"/>
      <c r="P708" s="21">
        <v>0.222</v>
      </c>
      <c r="Q708" s="21">
        <v>0.44600000000000001</v>
      </c>
      <c r="R708" s="21">
        <f t="shared" si="40"/>
        <v>0.66800000000000004</v>
      </c>
      <c r="S708" s="76">
        <f t="shared" si="41"/>
        <v>668</v>
      </c>
      <c r="T708" s="21">
        <v>0.56100000000000005</v>
      </c>
      <c r="U708" s="21">
        <v>0.58199999999999996</v>
      </c>
    </row>
    <row r="709" spans="1:21">
      <c r="A709" s="34">
        <v>3</v>
      </c>
      <c r="B709" s="117" t="s">
        <v>10</v>
      </c>
      <c r="C709" s="37">
        <v>39242</v>
      </c>
      <c r="D709" s="69">
        <v>2007</v>
      </c>
      <c r="E709" s="32"/>
      <c r="F709" s="41"/>
      <c r="G709" s="41"/>
      <c r="H709" s="32"/>
      <c r="I709" s="32"/>
      <c r="J709" s="32"/>
      <c r="K709" s="32"/>
      <c r="L709" s="18">
        <v>1.0000000000000249</v>
      </c>
      <c r="M709" s="21">
        <v>0.1107406269915886</v>
      </c>
      <c r="N709" s="32"/>
      <c r="O709" s="21"/>
      <c r="P709" s="21">
        <v>8.3000000000000004E-2</v>
      </c>
      <c r="Q709" s="21">
        <v>0.53100000000000003</v>
      </c>
      <c r="R709" s="21">
        <f t="shared" si="40"/>
        <v>0.61399999999999999</v>
      </c>
      <c r="S709" s="76">
        <f t="shared" si="41"/>
        <v>614</v>
      </c>
      <c r="T709" s="21">
        <v>0.73699999999999999</v>
      </c>
      <c r="U709" s="21">
        <v>0.77</v>
      </c>
    </row>
    <row r="710" spans="1:21">
      <c r="A710" s="34">
        <v>4</v>
      </c>
      <c r="B710" s="117" t="s">
        <v>8</v>
      </c>
      <c r="C710" s="37">
        <v>39242</v>
      </c>
      <c r="D710" s="69">
        <v>2007</v>
      </c>
      <c r="E710" s="32"/>
      <c r="F710" s="41"/>
      <c r="G710" s="41"/>
      <c r="H710" s="32"/>
      <c r="I710" s="32"/>
      <c r="J710" s="32"/>
      <c r="K710" s="32"/>
      <c r="L710" s="18">
        <v>0.56716417910446482</v>
      </c>
      <c r="M710" s="21">
        <v>2.3574899432159069E-2</v>
      </c>
      <c r="N710" s="32"/>
      <c r="O710" s="21"/>
      <c r="P710" s="21">
        <v>1.0999999999999999E-2</v>
      </c>
      <c r="Q710" s="21">
        <v>0.90300000000000002</v>
      </c>
      <c r="R710" s="21">
        <f t="shared" si="40"/>
        <v>0.91400000000000003</v>
      </c>
      <c r="S710" s="76">
        <f t="shared" si="41"/>
        <v>914</v>
      </c>
      <c r="T710" s="21">
        <v>0.69899999999999995</v>
      </c>
      <c r="U710" s="21">
        <v>0.77600000000000002</v>
      </c>
    </row>
    <row r="711" spans="1:21">
      <c r="A711" s="34">
        <v>5</v>
      </c>
      <c r="B711" s="117" t="s">
        <v>6</v>
      </c>
      <c r="C711" s="37">
        <v>39242</v>
      </c>
      <c r="D711" s="69">
        <v>2007</v>
      </c>
      <c r="E711" s="32"/>
      <c r="F711" s="41"/>
      <c r="G711" s="41"/>
      <c r="H711" s="32"/>
      <c r="I711" s="32"/>
      <c r="J711" s="32"/>
      <c r="K711" s="32"/>
      <c r="L711" s="18">
        <v>0.42666666666672332</v>
      </c>
      <c r="M711" s="21">
        <v>7.5999999999999998E-2</v>
      </c>
      <c r="N711" s="32"/>
      <c r="O711" s="21"/>
      <c r="P711" s="21">
        <v>1.476</v>
      </c>
      <c r="Q711" s="21">
        <v>0.98899999999999999</v>
      </c>
      <c r="R711" s="21">
        <f t="shared" ref="R711:R723" si="42">P711+Q711</f>
        <v>2.4649999999999999</v>
      </c>
      <c r="S711" s="76">
        <f t="shared" si="41"/>
        <v>2465</v>
      </c>
      <c r="T711" s="21">
        <v>0.59099999999999997</v>
      </c>
      <c r="U711" s="21">
        <v>0.60499999999999998</v>
      </c>
    </row>
    <row r="712" spans="1:21">
      <c r="A712" s="34">
        <v>6</v>
      </c>
      <c r="B712" s="117" t="s">
        <v>21</v>
      </c>
      <c r="C712" s="37">
        <v>39242</v>
      </c>
      <c r="D712" s="69">
        <v>2007</v>
      </c>
      <c r="E712" s="32"/>
      <c r="F712" s="41"/>
      <c r="G712" s="41"/>
      <c r="H712" s="32"/>
      <c r="I712" s="32"/>
      <c r="J712" s="32"/>
      <c r="K712" s="32"/>
      <c r="L712" s="18">
        <v>0.45070422535209431</v>
      </c>
      <c r="M712" s="21">
        <v>7.3999999999999996E-2</v>
      </c>
      <c r="N712" s="32"/>
      <c r="O712" s="21"/>
      <c r="P712" s="21">
        <v>8.1739999999999995</v>
      </c>
      <c r="Q712" s="21">
        <v>0.73099999999999998</v>
      </c>
      <c r="R712" s="21">
        <f t="shared" si="42"/>
        <v>8.9049999999999994</v>
      </c>
      <c r="S712" s="76">
        <f t="shared" si="41"/>
        <v>8905</v>
      </c>
      <c r="T712" s="21">
        <v>0.93</v>
      </c>
      <c r="U712" s="21">
        <v>0.93500000000000005</v>
      </c>
    </row>
    <row r="713" spans="1:21">
      <c r="A713" s="34">
        <v>7</v>
      </c>
      <c r="B713" s="117" t="s">
        <v>22</v>
      </c>
      <c r="C713" s="37">
        <v>39242</v>
      </c>
      <c r="D713" s="69">
        <v>2007</v>
      </c>
      <c r="E713" s="32"/>
      <c r="F713" s="41"/>
      <c r="G713" s="41"/>
      <c r="H713" s="32"/>
      <c r="I713" s="32"/>
      <c r="J713" s="32"/>
      <c r="K713" s="32"/>
      <c r="L713" s="18">
        <v>1.9466666666666892</v>
      </c>
      <c r="M713" s="21">
        <v>5.8000000000000003E-2</v>
      </c>
      <c r="N713" s="32"/>
      <c r="O713" s="21"/>
      <c r="P713" s="21">
        <v>6.1859999999999999</v>
      </c>
      <c r="Q713" s="21">
        <v>0.70299999999999996</v>
      </c>
      <c r="R713" s="21">
        <f t="shared" si="42"/>
        <v>6.8890000000000002</v>
      </c>
      <c r="S713" s="76">
        <f t="shared" si="41"/>
        <v>6889</v>
      </c>
      <c r="T713" s="21">
        <v>0.89200000000000002</v>
      </c>
      <c r="U713" s="21">
        <v>0.88700000000000001</v>
      </c>
    </row>
    <row r="714" spans="1:21">
      <c r="A714" s="34">
        <v>8</v>
      </c>
      <c r="B714" s="117" t="s">
        <v>7</v>
      </c>
      <c r="C714" s="37">
        <v>39242</v>
      </c>
      <c r="D714" s="69">
        <v>2007</v>
      </c>
      <c r="E714" s="32"/>
      <c r="F714" s="41"/>
      <c r="G714" s="41"/>
      <c r="H714" s="32"/>
      <c r="I714" s="32"/>
      <c r="J714" s="32"/>
      <c r="K714" s="32"/>
      <c r="L714" s="18">
        <v>6.2972972972972938</v>
      </c>
      <c r="M714" s="21">
        <v>2.1999999999999999E-2</v>
      </c>
      <c r="N714" s="32"/>
      <c r="O714" s="21"/>
      <c r="P714" s="21">
        <v>0.05</v>
      </c>
      <c r="Q714" s="21">
        <v>1.046</v>
      </c>
      <c r="R714" s="21">
        <f t="shared" si="42"/>
        <v>1.0960000000000001</v>
      </c>
      <c r="S714" s="76">
        <f t="shared" si="41"/>
        <v>1096</v>
      </c>
      <c r="T714" s="21">
        <v>0.67100000000000004</v>
      </c>
      <c r="U714" s="21">
        <v>0.755</v>
      </c>
    </row>
    <row r="715" spans="1:21">
      <c r="A715" s="34">
        <v>9</v>
      </c>
      <c r="B715" s="117" t="s">
        <v>9</v>
      </c>
      <c r="C715" s="37">
        <v>39242</v>
      </c>
      <c r="D715" s="69">
        <v>2007</v>
      </c>
      <c r="E715" s="32"/>
      <c r="F715" s="41"/>
      <c r="G715" s="41"/>
      <c r="H715" s="32"/>
      <c r="I715" s="32"/>
      <c r="J715" s="32"/>
      <c r="K715" s="32"/>
      <c r="L715" s="18">
        <v>11.794871794871776</v>
      </c>
      <c r="M715" s="21">
        <v>0.13300000000000001</v>
      </c>
      <c r="N715" s="32"/>
      <c r="O715" s="21"/>
      <c r="P715" s="21">
        <v>7.6999999999999999E-2</v>
      </c>
      <c r="Q715" s="21">
        <v>1.2170000000000001</v>
      </c>
      <c r="R715" s="21">
        <f t="shared" si="42"/>
        <v>1.294</v>
      </c>
      <c r="S715" s="76">
        <f t="shared" si="41"/>
        <v>1294</v>
      </c>
      <c r="T715" s="21">
        <v>0.58699999999999997</v>
      </c>
      <c r="U715" s="21">
        <v>0.86399999999999999</v>
      </c>
    </row>
    <row r="716" spans="1:21">
      <c r="A716" s="34">
        <v>10</v>
      </c>
      <c r="B716" s="117" t="s">
        <v>23</v>
      </c>
      <c r="C716" s="37">
        <v>39242</v>
      </c>
      <c r="D716" s="69">
        <v>2007</v>
      </c>
      <c r="E716" s="32"/>
      <c r="F716" s="41"/>
      <c r="G716" s="41"/>
      <c r="H716" s="32"/>
      <c r="I716" s="32"/>
      <c r="J716" s="32"/>
      <c r="K716" s="32"/>
      <c r="L716" s="18">
        <v>4.2222222222222046</v>
      </c>
      <c r="M716" s="21">
        <v>0.39</v>
      </c>
      <c r="N716" s="32"/>
      <c r="O716" s="21"/>
      <c r="P716" s="21">
        <v>1.4E-2</v>
      </c>
      <c r="Q716" s="21">
        <v>2.3029999999999999</v>
      </c>
      <c r="R716" s="21">
        <f t="shared" si="42"/>
        <v>2.3169999999999997</v>
      </c>
      <c r="S716" s="76">
        <f t="shared" si="41"/>
        <v>2316.9999999999995</v>
      </c>
      <c r="T716" s="21">
        <v>0.80100000000000005</v>
      </c>
      <c r="U716" s="21">
        <v>0.93100000000000005</v>
      </c>
    </row>
    <row r="717" spans="1:21">
      <c r="A717" s="34">
        <v>12</v>
      </c>
      <c r="B717" s="117" t="s">
        <v>15</v>
      </c>
      <c r="C717" s="37">
        <v>39242</v>
      </c>
      <c r="D717" s="69">
        <v>2007</v>
      </c>
      <c r="E717" s="32"/>
      <c r="F717" s="41"/>
      <c r="G717" s="41"/>
      <c r="H717" s="32"/>
      <c r="I717" s="32"/>
      <c r="J717" s="32"/>
      <c r="K717" s="32"/>
      <c r="L717" s="18">
        <v>18.112676056338003</v>
      </c>
      <c r="M717" s="21">
        <v>1.4E-2</v>
      </c>
      <c r="N717" s="32"/>
      <c r="O717" s="21"/>
      <c r="P717" s="21">
        <v>7.0000000000000001E-3</v>
      </c>
      <c r="Q717" s="21">
        <v>1.417</v>
      </c>
      <c r="R717" s="21">
        <f t="shared" si="42"/>
        <v>1.4239999999999999</v>
      </c>
      <c r="S717" s="76">
        <f t="shared" si="41"/>
        <v>1424</v>
      </c>
      <c r="T717" s="21">
        <v>1.4630000000000001</v>
      </c>
      <c r="U717" s="21">
        <v>1.827</v>
      </c>
    </row>
    <row r="718" spans="1:21">
      <c r="A718" s="34">
        <v>15</v>
      </c>
      <c r="B718" s="117" t="s">
        <v>18</v>
      </c>
      <c r="C718" s="37">
        <v>39242</v>
      </c>
      <c r="D718" s="69">
        <v>2007</v>
      </c>
      <c r="E718" s="32"/>
      <c r="F718" s="41"/>
      <c r="G718" s="41"/>
      <c r="H718" s="32"/>
      <c r="I718" s="32"/>
      <c r="J718" s="32"/>
      <c r="K718" s="32"/>
      <c r="L718" s="18">
        <v>0.69565217391301515</v>
      </c>
      <c r="M718" s="21">
        <v>0.64700000000000002</v>
      </c>
      <c r="N718" s="32"/>
      <c r="O718" s="21"/>
      <c r="P718" s="21">
        <v>5.1999999999999998E-2</v>
      </c>
      <c r="Q718" s="21">
        <v>2.7320000000000002</v>
      </c>
      <c r="R718" s="21">
        <f t="shared" si="42"/>
        <v>2.7840000000000003</v>
      </c>
      <c r="S718" s="76">
        <f t="shared" si="41"/>
        <v>2784.0000000000005</v>
      </c>
      <c r="T718" s="21">
        <v>1.76</v>
      </c>
      <c r="U718" s="21">
        <v>1.855</v>
      </c>
    </row>
    <row r="719" spans="1:21">
      <c r="A719" s="34" t="s">
        <v>87</v>
      </c>
      <c r="B719" s="117"/>
      <c r="C719" s="37">
        <v>39242</v>
      </c>
      <c r="D719" s="69">
        <v>2007</v>
      </c>
      <c r="E719" s="32"/>
      <c r="F719" s="41"/>
      <c r="G719" s="41"/>
      <c r="H719" s="32"/>
      <c r="I719" s="32"/>
      <c r="J719" s="32"/>
      <c r="K719" s="32"/>
      <c r="L719" s="18">
        <v>0.68571428571433712</v>
      </c>
      <c r="M719" s="21">
        <v>0.08</v>
      </c>
      <c r="N719" s="32"/>
      <c r="O719" s="21"/>
      <c r="P719" s="21">
        <v>1.4850000000000001</v>
      </c>
      <c r="Q719" s="21">
        <v>0.78900000000000003</v>
      </c>
      <c r="R719" s="21">
        <f t="shared" si="42"/>
        <v>2.274</v>
      </c>
      <c r="S719" s="76">
        <f t="shared" si="41"/>
        <v>2274</v>
      </c>
      <c r="T719" s="21">
        <v>0.58899999999999997</v>
      </c>
      <c r="U719" s="21">
        <v>0.59699999999999998</v>
      </c>
    </row>
    <row r="720" spans="1:21">
      <c r="A720" s="34" t="s">
        <v>59</v>
      </c>
      <c r="B720" s="117"/>
      <c r="C720" s="37">
        <v>39242</v>
      </c>
      <c r="D720" s="69">
        <v>2007</v>
      </c>
      <c r="E720" s="32"/>
      <c r="F720" s="41"/>
      <c r="G720" s="41"/>
      <c r="H720" s="32"/>
      <c r="I720" s="32"/>
      <c r="J720" s="32"/>
      <c r="K720" s="32"/>
      <c r="L720" s="18">
        <v>0.27692307692309764</v>
      </c>
      <c r="M720" s="21">
        <v>1.9E-2</v>
      </c>
      <c r="N720" s="32"/>
      <c r="O720" s="21"/>
      <c r="P720" s="21">
        <v>2.1000000000000001E-2</v>
      </c>
      <c r="Q720" s="21">
        <v>0.245</v>
      </c>
      <c r="R720" s="21">
        <f t="shared" si="42"/>
        <v>0.26600000000000001</v>
      </c>
      <c r="S720" s="76">
        <f t="shared" si="41"/>
        <v>266</v>
      </c>
      <c r="T720" s="21">
        <v>2E-3</v>
      </c>
      <c r="U720" s="21">
        <v>-3.0000000000000001E-3</v>
      </c>
    </row>
    <row r="721" spans="1:21">
      <c r="A721" s="34" t="s">
        <v>97</v>
      </c>
      <c r="B721" s="117"/>
      <c r="C721" s="37">
        <v>39242</v>
      </c>
      <c r="D721" s="69">
        <v>2007</v>
      </c>
      <c r="E721" s="32"/>
      <c r="F721" s="41"/>
      <c r="G721" s="41"/>
      <c r="H721" s="32"/>
      <c r="I721" s="32"/>
      <c r="J721" s="32"/>
      <c r="K721" s="32"/>
      <c r="L721" s="16"/>
      <c r="M721" s="21">
        <v>8.5999999999999993E-2</v>
      </c>
      <c r="N721" s="32"/>
      <c r="O721" s="21"/>
      <c r="P721" s="21">
        <v>1.4999999999999999E-2</v>
      </c>
      <c r="Q721" s="21">
        <v>2.5030000000000001</v>
      </c>
      <c r="R721" s="21">
        <f t="shared" si="42"/>
        <v>2.5180000000000002</v>
      </c>
      <c r="S721" s="76">
        <f t="shared" si="41"/>
        <v>2518.0000000000005</v>
      </c>
      <c r="T721" s="21">
        <v>0.70499999999999996</v>
      </c>
      <c r="U721" s="21">
        <v>0.93700000000000006</v>
      </c>
    </row>
    <row r="722" spans="1:21">
      <c r="A722" s="34" t="s">
        <v>98</v>
      </c>
      <c r="B722" s="117"/>
      <c r="C722" s="37">
        <v>39242</v>
      </c>
      <c r="D722" s="69">
        <v>2007</v>
      </c>
      <c r="E722" s="32"/>
      <c r="F722" s="41"/>
      <c r="G722" s="41"/>
      <c r="H722" s="32"/>
      <c r="I722" s="32"/>
      <c r="J722" s="32"/>
      <c r="K722" s="32"/>
      <c r="L722" s="16"/>
      <c r="M722" s="21">
        <v>2.5999999999999999E-2</v>
      </c>
      <c r="N722" s="32"/>
      <c r="O722" s="21"/>
      <c r="P722" s="21">
        <v>1.0999999999999999E-2</v>
      </c>
      <c r="Q722" s="21">
        <v>1.532</v>
      </c>
      <c r="R722" s="21">
        <f t="shared" si="42"/>
        <v>1.5429999999999999</v>
      </c>
      <c r="S722" s="76">
        <f t="shared" si="41"/>
        <v>1543</v>
      </c>
      <c r="T722" s="21">
        <v>0.13400000000000001</v>
      </c>
      <c r="U722" s="21">
        <v>0.29099999999999998</v>
      </c>
    </row>
    <row r="723" spans="1:21">
      <c r="A723" s="34" t="s">
        <v>99</v>
      </c>
      <c r="B723" s="117"/>
      <c r="C723" s="37">
        <v>39242</v>
      </c>
      <c r="D723" s="69">
        <v>2007</v>
      </c>
      <c r="E723" s="32"/>
      <c r="F723" s="41"/>
      <c r="G723" s="41"/>
      <c r="H723" s="32"/>
      <c r="I723" s="32"/>
      <c r="J723" s="32"/>
      <c r="K723" s="32"/>
      <c r="L723" s="16"/>
      <c r="M723" s="21">
        <v>0.16300000000000001</v>
      </c>
      <c r="N723" s="32"/>
      <c r="O723" s="21"/>
      <c r="P723" s="21">
        <v>2.4550000000000001</v>
      </c>
      <c r="Q723" s="21">
        <v>1.3029999999999999</v>
      </c>
      <c r="R723" s="21">
        <f t="shared" si="42"/>
        <v>3.758</v>
      </c>
      <c r="S723" s="76">
        <f t="shared" si="41"/>
        <v>3758</v>
      </c>
      <c r="T723" s="21">
        <v>0.876</v>
      </c>
      <c r="U723" s="21">
        <v>0.93400000000000005</v>
      </c>
    </row>
    <row r="724" spans="1:21">
      <c r="A724" s="34">
        <v>1</v>
      </c>
      <c r="B724" s="75" t="s">
        <v>3</v>
      </c>
      <c r="C724" s="37">
        <v>39278</v>
      </c>
      <c r="D724" s="69">
        <v>2007</v>
      </c>
      <c r="E724" s="32">
        <v>25.58</v>
      </c>
      <c r="F724" s="41"/>
      <c r="G724" s="41"/>
      <c r="H724" s="32">
        <v>75.900000000000006</v>
      </c>
      <c r="I724" s="32">
        <v>6.19</v>
      </c>
      <c r="J724" s="32">
        <v>5.21</v>
      </c>
      <c r="K724" s="32">
        <v>-2.6</v>
      </c>
      <c r="L724" s="22">
        <v>0.25252525252522467</v>
      </c>
      <c r="M724" s="21">
        <v>4.0084088231915019E-2</v>
      </c>
      <c r="N724" s="21">
        <v>9.840549308820426E-2</v>
      </c>
      <c r="O724" s="21">
        <v>4.0084088231915019E-2</v>
      </c>
      <c r="P724" s="21">
        <v>9.840549308820426E-2</v>
      </c>
      <c r="Q724" s="21">
        <v>0.51191653669114023</v>
      </c>
      <c r="R724" s="21">
        <f t="shared" ref="R724:R754" si="43">P724+Q724</f>
        <v>0.61032202977934447</v>
      </c>
      <c r="S724" s="76">
        <f t="shared" si="41"/>
        <v>610.32202977934446</v>
      </c>
      <c r="T724" s="21">
        <v>0.66023661746150064</v>
      </c>
      <c r="U724" s="21">
        <v>0.70852947633263452</v>
      </c>
    </row>
    <row r="725" spans="1:21">
      <c r="A725" s="34">
        <v>2</v>
      </c>
      <c r="B725" s="117" t="s">
        <v>4</v>
      </c>
      <c r="C725" s="37">
        <v>39278</v>
      </c>
      <c r="D725" s="69">
        <v>2007</v>
      </c>
      <c r="E725" s="32">
        <v>25.6</v>
      </c>
      <c r="F725" s="41"/>
      <c r="G725" s="41"/>
      <c r="H725" s="32">
        <v>77.900000000000006</v>
      </c>
      <c r="I725" s="32">
        <v>6.35</v>
      </c>
      <c r="J725" s="32">
        <v>6.08</v>
      </c>
      <c r="K725" s="32">
        <v>-50.4</v>
      </c>
      <c r="L725" s="18">
        <v>2.7298850574712827</v>
      </c>
      <c r="M725" s="21">
        <v>6.9703002456609181E-2</v>
      </c>
      <c r="N725" s="21">
        <v>9.7622864341290139E-2</v>
      </c>
      <c r="O725" s="21">
        <v>6.9703002456609181E-2</v>
      </c>
      <c r="P725" s="21">
        <v>9.7622864341290139E-2</v>
      </c>
      <c r="Q725" s="21">
        <v>0.48243428310571779</v>
      </c>
      <c r="R725" s="21">
        <f t="shared" si="43"/>
        <v>0.58005714744700798</v>
      </c>
      <c r="S725" s="76">
        <f t="shared" si="41"/>
        <v>580.05714744700799</v>
      </c>
      <c r="T725" s="21">
        <v>0.66194223208532244</v>
      </c>
      <c r="U725" s="21">
        <v>0.70508017015188473</v>
      </c>
    </row>
    <row r="726" spans="1:21">
      <c r="A726" s="34">
        <v>3</v>
      </c>
      <c r="B726" s="117" t="s">
        <v>10</v>
      </c>
      <c r="C726" s="37">
        <v>39278</v>
      </c>
      <c r="D726" s="69">
        <v>2007</v>
      </c>
      <c r="E726" s="32">
        <v>26.88</v>
      </c>
      <c r="F726" s="41"/>
      <c r="G726" s="41"/>
      <c r="H726" s="32">
        <v>48.4</v>
      </c>
      <c r="I726" s="32">
        <v>3.77</v>
      </c>
      <c r="J726" s="32">
        <v>5.16</v>
      </c>
      <c r="K726" s="32">
        <v>-38.1</v>
      </c>
      <c r="L726" s="18">
        <v>1.9500000000000073</v>
      </c>
      <c r="M726" s="21">
        <v>7.2963000667331857E-2</v>
      </c>
      <c r="N726" s="21">
        <v>0.11787804167213903</v>
      </c>
      <c r="O726" s="21">
        <v>7.2963000667331857E-2</v>
      </c>
      <c r="P726" s="21">
        <v>0.11787804167213903</v>
      </c>
      <c r="Q726" s="21">
        <v>0.62984555103283002</v>
      </c>
      <c r="R726" s="21">
        <f t="shared" si="43"/>
        <v>0.74772359270496902</v>
      </c>
      <c r="S726" s="76">
        <f t="shared" si="41"/>
        <v>747.72359270496906</v>
      </c>
      <c r="T726" s="21">
        <v>0.61065196375467923</v>
      </c>
      <c r="U726" s="21">
        <v>0.67372284123597781</v>
      </c>
    </row>
    <row r="727" spans="1:21">
      <c r="A727" s="34">
        <v>4</v>
      </c>
      <c r="B727" s="117" t="s">
        <v>8</v>
      </c>
      <c r="C727" s="37">
        <v>39278</v>
      </c>
      <c r="D727" s="69">
        <v>2007</v>
      </c>
      <c r="E727" s="32">
        <v>25.24</v>
      </c>
      <c r="F727" s="41"/>
      <c r="G727" s="41"/>
      <c r="H727" s="32">
        <v>9.4</v>
      </c>
      <c r="I727" s="32">
        <v>0.76</v>
      </c>
      <c r="J727" s="32">
        <v>3.85</v>
      </c>
      <c r="K727" s="32">
        <v>-201.1</v>
      </c>
      <c r="L727" s="18">
        <v>2.7696078431373037</v>
      </c>
      <c r="M727" s="21">
        <v>0.12538446922157276</v>
      </c>
      <c r="N727" s="21">
        <v>1.386295440369513E-2</v>
      </c>
      <c r="O727" s="21">
        <v>0.12538446922157276</v>
      </c>
      <c r="P727" s="21">
        <v>1.386295440369513E-2</v>
      </c>
      <c r="Q727" s="21">
        <v>0.83622132613078715</v>
      </c>
      <c r="R727" s="21">
        <f t="shared" si="43"/>
        <v>0.85008428053448226</v>
      </c>
      <c r="S727" s="76">
        <f t="shared" si="41"/>
        <v>850.08428053448222</v>
      </c>
      <c r="T727" s="21">
        <v>0.42386975821532991</v>
      </c>
      <c r="U727" s="21">
        <v>0.46854138569622694</v>
      </c>
    </row>
    <row r="728" spans="1:21">
      <c r="A728" s="34">
        <v>5</v>
      </c>
      <c r="B728" s="117" t="s">
        <v>6</v>
      </c>
      <c r="C728" s="37">
        <v>39278</v>
      </c>
      <c r="D728" s="69">
        <v>2007</v>
      </c>
      <c r="E728" s="32">
        <v>26.34</v>
      </c>
      <c r="F728" s="41"/>
      <c r="G728" s="41"/>
      <c r="H728" s="32">
        <v>70.099999999999994</v>
      </c>
      <c r="I728" s="32">
        <v>5.61</v>
      </c>
      <c r="J728" s="32">
        <v>6.65</v>
      </c>
      <c r="K728" s="32">
        <v>-26</v>
      </c>
      <c r="L728" s="18">
        <v>0.95121951219512557</v>
      </c>
      <c r="M728" s="21">
        <v>6.9284606964323925E-2</v>
      </c>
      <c r="N728" s="21">
        <v>2.8604065967813019</v>
      </c>
      <c r="O728" s="21">
        <v>6.9284606964323925E-2</v>
      </c>
      <c r="P728" s="21">
        <v>2.8604065967813019</v>
      </c>
      <c r="Q728" s="21">
        <v>0.57088104386198513</v>
      </c>
      <c r="R728" s="21">
        <f t="shared" si="43"/>
        <v>3.4312876406432871</v>
      </c>
      <c r="S728" s="76">
        <f t="shared" si="41"/>
        <v>3431.287640643287</v>
      </c>
      <c r="T728" s="21">
        <v>0.54696988305504457</v>
      </c>
      <c r="U728" s="21">
        <v>0.65048357636163345</v>
      </c>
    </row>
    <row r="729" spans="1:21">
      <c r="A729" s="34">
        <v>6</v>
      </c>
      <c r="B729" s="117" t="s">
        <v>21</v>
      </c>
      <c r="C729" s="37">
        <v>39278</v>
      </c>
      <c r="D729" s="69">
        <v>2007</v>
      </c>
      <c r="E729" s="32">
        <v>25.83</v>
      </c>
      <c r="F729" s="41"/>
      <c r="G729" s="41"/>
      <c r="H729" s="32">
        <v>56</v>
      </c>
      <c r="I729" s="32">
        <v>4.51</v>
      </c>
      <c r="J729" s="32">
        <v>4.8499999999999996</v>
      </c>
      <c r="K729" s="32">
        <v>30.1</v>
      </c>
      <c r="L729" s="18">
        <v>0.24154589371978016</v>
      </c>
      <c r="M729" s="21">
        <v>4.3396385879173341E-2</v>
      </c>
      <c r="N729" s="21">
        <v>8.1510625477361511</v>
      </c>
      <c r="O729" s="21">
        <v>4.3396385879173341E-2</v>
      </c>
      <c r="P729" s="21">
        <v>8.1510625477361511</v>
      </c>
      <c r="Q729" s="21">
        <v>0.51191653669114023</v>
      </c>
      <c r="R729" s="21">
        <f t="shared" si="43"/>
        <v>8.6629790844272918</v>
      </c>
      <c r="S729" s="76">
        <f t="shared" si="41"/>
        <v>8662.979084427292</v>
      </c>
      <c r="T729" s="21">
        <v>0.85732212766720239</v>
      </c>
      <c r="U729" s="21">
        <v>0.88575064692236838</v>
      </c>
    </row>
    <row r="730" spans="1:21">
      <c r="A730" s="34">
        <v>7</v>
      </c>
      <c r="B730" s="117" t="s">
        <v>22</v>
      </c>
      <c r="C730" s="37">
        <v>39278</v>
      </c>
      <c r="D730" s="69">
        <v>2007</v>
      </c>
      <c r="E730" s="32">
        <v>26.31</v>
      </c>
      <c r="F730" s="41"/>
      <c r="G730" s="41"/>
      <c r="H730" s="32">
        <v>85.5</v>
      </c>
      <c r="I730" s="32">
        <v>6.87</v>
      </c>
      <c r="J730" s="32">
        <v>5.0199999999999996</v>
      </c>
      <c r="K730" s="32">
        <v>19.8</v>
      </c>
      <c r="L730" s="18">
        <v>9.592326139091667E-2</v>
      </c>
      <c r="M730" s="21">
        <v>3.8288474244190782E-2</v>
      </c>
      <c r="N730" s="21">
        <v>5.9334839933549794</v>
      </c>
      <c r="O730" s="21">
        <v>3.8288474244190782E-2</v>
      </c>
      <c r="P730" s="21">
        <v>5.9334839933549794</v>
      </c>
      <c r="Q730" s="21">
        <v>0.54139879027656268</v>
      </c>
      <c r="R730" s="21">
        <f t="shared" si="43"/>
        <v>6.4748827836315419</v>
      </c>
      <c r="S730" s="76">
        <f t="shared" si="41"/>
        <v>6474.8827836315422</v>
      </c>
      <c r="T730" s="21">
        <v>0.74703151673700707</v>
      </c>
      <c r="U730" s="21">
        <v>0.77206290886391926</v>
      </c>
    </row>
    <row r="731" spans="1:21">
      <c r="A731" s="34">
        <v>8</v>
      </c>
      <c r="B731" s="117" t="s">
        <v>7</v>
      </c>
      <c r="C731" s="37">
        <v>39278</v>
      </c>
      <c r="D731" s="69">
        <v>2007</v>
      </c>
      <c r="E731" s="32">
        <v>33.83</v>
      </c>
      <c r="F731" s="41"/>
      <c r="G731" s="41"/>
      <c r="H731" s="32">
        <v>101.9</v>
      </c>
      <c r="I731" s="32">
        <v>7.19</v>
      </c>
      <c r="J731" s="32">
        <v>7.12</v>
      </c>
      <c r="K731" s="32">
        <v>-78.2</v>
      </c>
      <c r="L731" s="18">
        <v>6.1940298507463174</v>
      </c>
      <c r="M731" s="21">
        <v>1.2958113815420558E-2</v>
      </c>
      <c r="N731" s="21">
        <v>2.9310555146357262E-2</v>
      </c>
      <c r="O731" s="21">
        <v>1.2958113815420558E-2</v>
      </c>
      <c r="P731" s="21">
        <v>2.9310555146357262E-2</v>
      </c>
      <c r="Q731" s="21">
        <v>0.86570357971620981</v>
      </c>
      <c r="R731" s="21">
        <f t="shared" si="43"/>
        <v>0.89501413486256709</v>
      </c>
      <c r="S731" s="76">
        <f t="shared" si="41"/>
        <v>895.01413486256706</v>
      </c>
      <c r="T731" s="21">
        <v>0.58365800169807003</v>
      </c>
      <c r="U731" s="21">
        <v>0.65497812683958012</v>
      </c>
    </row>
    <row r="732" spans="1:21">
      <c r="A732" s="34">
        <v>9</v>
      </c>
      <c r="B732" s="117" t="s">
        <v>9</v>
      </c>
      <c r="C732" s="37">
        <v>39278</v>
      </c>
      <c r="D732" s="69">
        <v>2007</v>
      </c>
      <c r="E732" s="32">
        <v>24.75</v>
      </c>
      <c r="F732" s="41"/>
      <c r="G732" s="41"/>
      <c r="H732" s="32">
        <v>19.7</v>
      </c>
      <c r="I732" s="32">
        <v>1.64</v>
      </c>
      <c r="J732" s="32">
        <v>4.93</v>
      </c>
      <c r="K732" s="32">
        <v>-135</v>
      </c>
      <c r="L732" s="18">
        <v>90.605263157894697</v>
      </c>
      <c r="M732" s="21">
        <v>3.100141942022247E-2</v>
      </c>
      <c r="N732" s="21">
        <v>1.5390943861956038E-2</v>
      </c>
      <c r="O732" s="21">
        <v>3.100141942022247E-2</v>
      </c>
      <c r="P732" s="21">
        <v>1.5390943861956038E-2</v>
      </c>
      <c r="Q732" s="21">
        <v>1.720688933693461</v>
      </c>
      <c r="R732" s="21">
        <f t="shared" si="43"/>
        <v>1.7360798775554169</v>
      </c>
      <c r="S732" s="76">
        <f t="shared" si="41"/>
        <v>1736.0798775554169</v>
      </c>
      <c r="T732" s="21">
        <v>0.23893240114664505</v>
      </c>
      <c r="U732" s="21">
        <v>1.5762080263912146</v>
      </c>
    </row>
    <row r="733" spans="1:21">
      <c r="A733" s="34">
        <v>10</v>
      </c>
      <c r="B733" s="117" t="s">
        <v>23</v>
      </c>
      <c r="C733" s="37">
        <v>39278</v>
      </c>
      <c r="D733" s="69">
        <v>2007</v>
      </c>
      <c r="E733" s="32">
        <v>26.22</v>
      </c>
      <c r="F733" s="41"/>
      <c r="G733" s="41"/>
      <c r="H733" s="32">
        <v>20.100000000000001</v>
      </c>
      <c r="I733" s="32">
        <v>1.61</v>
      </c>
      <c r="J733" s="32">
        <v>4.49</v>
      </c>
      <c r="K733" s="32">
        <v>5.9</v>
      </c>
      <c r="L733" s="18">
        <v>341.83288409703505</v>
      </c>
      <c r="M733" s="21">
        <v>0.45051263301824496</v>
      </c>
      <c r="N733" s="21">
        <v>3.8739368144894093E-2</v>
      </c>
      <c r="O733" s="21">
        <v>0.45051263301824496</v>
      </c>
      <c r="P733" s="21">
        <v>3.8739368144894093E-2</v>
      </c>
      <c r="Q733" s="21">
        <v>2.1924049910602204</v>
      </c>
      <c r="R733" s="21">
        <f t="shared" si="43"/>
        <v>2.2311443592051146</v>
      </c>
      <c r="S733" s="76">
        <f t="shared" si="41"/>
        <v>2231.1443592051146</v>
      </c>
      <c r="T733" s="21">
        <v>0.78389367768858564</v>
      </c>
      <c r="U733" s="21">
        <v>1.050003996966292</v>
      </c>
    </row>
    <row r="734" spans="1:21">
      <c r="A734" s="34">
        <v>11</v>
      </c>
      <c r="B734" s="117" t="s">
        <v>14</v>
      </c>
      <c r="C734" s="37">
        <v>39278</v>
      </c>
      <c r="D734" s="69">
        <v>2007</v>
      </c>
      <c r="E734" s="32">
        <v>26.18</v>
      </c>
      <c r="F734" s="41"/>
      <c r="G734" s="41"/>
      <c r="H734" s="32">
        <v>25.2</v>
      </c>
      <c r="I734" s="32">
        <v>2.02</v>
      </c>
      <c r="J734" s="32">
        <v>4.87</v>
      </c>
      <c r="K734" s="32">
        <v>-10.3</v>
      </c>
      <c r="L734" s="18">
        <v>63.434065934065934</v>
      </c>
      <c r="M734" s="21">
        <v>5.0334777792903934E-2</v>
      </c>
      <c r="N734" s="21">
        <v>1.4664217168392932E-2</v>
      </c>
      <c r="O734" s="21">
        <v>5.0334777792903934E-2</v>
      </c>
      <c r="P734" s="21">
        <v>1.4664217168392932E-2</v>
      </c>
      <c r="Q734" s="21">
        <v>0.83622132613078715</v>
      </c>
      <c r="R734" s="21">
        <f t="shared" si="43"/>
        <v>0.85088554329918009</v>
      </c>
      <c r="S734" s="76">
        <f t="shared" si="41"/>
        <v>850.88554329918009</v>
      </c>
      <c r="T734" s="21">
        <v>0.13918875411477666</v>
      </c>
      <c r="U734" s="21">
        <v>0.31316582091790823</v>
      </c>
    </row>
    <row r="735" spans="1:21">
      <c r="A735" s="34">
        <v>12</v>
      </c>
      <c r="B735" s="117" t="s">
        <v>15</v>
      </c>
      <c r="C735" s="37">
        <v>39278</v>
      </c>
      <c r="D735" s="69">
        <v>2007</v>
      </c>
      <c r="E735" s="32">
        <v>31.62</v>
      </c>
      <c r="F735" s="41"/>
      <c r="G735" s="41"/>
      <c r="H735" s="32">
        <v>111.6</v>
      </c>
      <c r="I735" s="32">
        <v>8.16</v>
      </c>
      <c r="J735" s="32">
        <v>7.63</v>
      </c>
      <c r="K735" s="32">
        <v>-51.1</v>
      </c>
      <c r="L735" s="18">
        <v>8.6956521739130785</v>
      </c>
      <c r="M735" s="21">
        <v>7.235284057441585E-2</v>
      </c>
      <c r="N735" s="21">
        <v>0.17698514608193913</v>
      </c>
      <c r="O735" s="21">
        <v>7.235284057441585E-2</v>
      </c>
      <c r="P735" s="21">
        <v>0.17698514608193913</v>
      </c>
      <c r="Q735" s="21">
        <v>1.1605261155704343</v>
      </c>
      <c r="R735" s="21">
        <f t="shared" si="43"/>
        <v>1.3375112616523734</v>
      </c>
      <c r="S735" s="76">
        <f t="shared" si="41"/>
        <v>1337.5112616523734</v>
      </c>
      <c r="T735" s="21">
        <v>1.8721596645398386</v>
      </c>
      <c r="U735" s="21">
        <v>2.1107391687171391</v>
      </c>
    </row>
    <row r="736" spans="1:21">
      <c r="A736" s="34">
        <v>15</v>
      </c>
      <c r="B736" s="117" t="s">
        <v>18</v>
      </c>
      <c r="C736" s="37">
        <v>39278</v>
      </c>
      <c r="D736" s="69">
        <v>2007</v>
      </c>
      <c r="E736" s="32">
        <v>27.75</v>
      </c>
      <c r="F736" s="41"/>
      <c r="G736" s="41"/>
      <c r="H736" s="32">
        <v>22.9</v>
      </c>
      <c r="I736" s="32">
        <v>1.79</v>
      </c>
      <c r="J736" s="32">
        <v>3.51</v>
      </c>
      <c r="K736" s="32">
        <v>38.9</v>
      </c>
      <c r="L736" s="18">
        <v>3.1052631578947385</v>
      </c>
      <c r="M736" s="21">
        <v>0.50164404880460634</v>
      </c>
      <c r="N736" s="21">
        <v>0.39800323101404467</v>
      </c>
      <c r="O736" s="21">
        <v>0.50164404880460634</v>
      </c>
      <c r="P736" s="21">
        <v>0.39800323101404467</v>
      </c>
      <c r="Q736" s="21">
        <v>2.5461920340852897</v>
      </c>
      <c r="R736" s="21">
        <f t="shared" si="43"/>
        <v>2.9441952650993342</v>
      </c>
      <c r="S736" s="76">
        <f t="shared" si="41"/>
        <v>2944.1952650993339</v>
      </c>
      <c r="T736" s="21">
        <v>1.6884754120927372</v>
      </c>
      <c r="U736" s="21">
        <v>1.8343311055839879</v>
      </c>
    </row>
    <row r="737" spans="1:21">
      <c r="A737" s="34" t="s">
        <v>87</v>
      </c>
      <c r="B737" s="117"/>
      <c r="C737" s="37">
        <v>39278</v>
      </c>
      <c r="D737" s="69">
        <v>2007</v>
      </c>
      <c r="E737" s="32"/>
      <c r="F737" s="41"/>
      <c r="G737" s="41"/>
      <c r="H737" s="32"/>
      <c r="I737" s="32"/>
      <c r="J737" s="32"/>
      <c r="K737" s="32"/>
      <c r="L737" s="18">
        <v>1.3782051282051277</v>
      </c>
      <c r="M737" s="21">
        <v>6.1056162282713766E-2</v>
      </c>
      <c r="N737" s="21">
        <v>3.0276655404075203</v>
      </c>
      <c r="O737" s="21">
        <v>6.1056162282713766E-2</v>
      </c>
      <c r="P737" s="21">
        <v>3.0276655404075203</v>
      </c>
      <c r="Q737" s="21">
        <v>0.86570357971620981</v>
      </c>
      <c r="R737" s="21">
        <f t="shared" si="43"/>
        <v>3.8933691201237304</v>
      </c>
      <c r="S737" s="76">
        <f t="shared" si="41"/>
        <v>3893.3691201237302</v>
      </c>
      <c r="T737" s="21">
        <v>0.56202454274490088</v>
      </c>
      <c r="U737" s="21">
        <v>0.64917702099013741</v>
      </c>
    </row>
    <row r="738" spans="1:21">
      <c r="A738" s="34" t="s">
        <v>59</v>
      </c>
      <c r="B738" s="117"/>
      <c r="C738" s="37">
        <v>39278</v>
      </c>
      <c r="D738" s="69">
        <v>2007</v>
      </c>
      <c r="E738" s="32"/>
      <c r="F738" s="41"/>
      <c r="G738" s="41"/>
      <c r="H738" s="32"/>
      <c r="I738" s="32"/>
      <c r="J738" s="32"/>
      <c r="K738" s="32"/>
      <c r="L738" s="18">
        <v>-1.1548556430446453</v>
      </c>
      <c r="M738" s="21">
        <v>8.9484903476867994E-3</v>
      </c>
      <c r="N738" s="21">
        <v>3.996921331861629E-2</v>
      </c>
      <c r="O738" s="21">
        <v>8.9484903476867994E-3</v>
      </c>
      <c r="P738" s="21">
        <v>3.996921331861629E-2</v>
      </c>
      <c r="Q738" s="21">
        <v>0.18761174725149332</v>
      </c>
      <c r="R738" s="21">
        <f t="shared" si="43"/>
        <v>0.22758096057010962</v>
      </c>
      <c r="S738" s="76">
        <f t="shared" si="41"/>
        <v>227.58096057010962</v>
      </c>
      <c r="T738" s="21">
        <v>5.2980061447603921E-3</v>
      </c>
      <c r="U738" s="21">
        <v>5.1149057956960259E-3</v>
      </c>
    </row>
    <row r="739" spans="1:21">
      <c r="A739" s="34">
        <v>1</v>
      </c>
      <c r="B739" s="75" t="s">
        <v>3</v>
      </c>
      <c r="C739" s="33">
        <v>39325</v>
      </c>
      <c r="D739" s="69">
        <v>2007</v>
      </c>
      <c r="E739" s="32">
        <v>25.87</v>
      </c>
      <c r="F739" s="41"/>
      <c r="G739" s="41"/>
      <c r="H739" s="32">
        <v>72.7</v>
      </c>
      <c r="I739" s="32">
        <v>5.88</v>
      </c>
      <c r="J739" s="32">
        <v>6.57</v>
      </c>
      <c r="K739" s="32">
        <v>-17.8</v>
      </c>
      <c r="L739" s="34">
        <v>6.2000000000000384</v>
      </c>
      <c r="M739" s="21">
        <v>3.296623141117698E-2</v>
      </c>
      <c r="N739" s="21">
        <v>0.10499419993920187</v>
      </c>
      <c r="O739" s="21">
        <v>3.296623141117698E-2</v>
      </c>
      <c r="P739" s="21">
        <v>0.10499419993920187</v>
      </c>
      <c r="Q739" s="21">
        <v>0.20572913291951211</v>
      </c>
      <c r="R739" s="21">
        <f t="shared" si="43"/>
        <v>0.31072333285871401</v>
      </c>
      <c r="S739" s="76">
        <f t="shared" si="41"/>
        <v>310.723332858714</v>
      </c>
      <c r="T739" s="21">
        <v>1.0872863319828771E-2</v>
      </c>
      <c r="U739" s="21">
        <v>0.90423140506805333</v>
      </c>
    </row>
    <row r="740" spans="1:21">
      <c r="A740" s="34">
        <v>2</v>
      </c>
      <c r="B740" s="117" t="s">
        <v>4</v>
      </c>
      <c r="C740" s="33">
        <v>39325</v>
      </c>
      <c r="D740" s="69">
        <v>2007</v>
      </c>
      <c r="E740" s="32">
        <v>26.42</v>
      </c>
      <c r="F740" s="41"/>
      <c r="G740" s="41"/>
      <c r="H740" s="32">
        <v>87.2</v>
      </c>
      <c r="I740" s="32">
        <v>6.99</v>
      </c>
      <c r="J740" s="32">
        <v>6.67</v>
      </c>
      <c r="K740" s="32">
        <v>-26.2</v>
      </c>
      <c r="L740" s="16">
        <v>0.16000000000004899</v>
      </c>
      <c r="M740" s="21">
        <v>8.1994406936045622E-2</v>
      </c>
      <c r="N740" s="21">
        <v>0.37196581252773403</v>
      </c>
      <c r="O740" s="21">
        <v>8.1994406936045622E-2</v>
      </c>
      <c r="P740" s="21">
        <v>0.37196581252773403</v>
      </c>
      <c r="Q740" s="21">
        <v>0.71228472015239674</v>
      </c>
      <c r="R740" s="21">
        <f t="shared" si="43"/>
        <v>1.0842505326801308</v>
      </c>
      <c r="S740" s="76">
        <f t="shared" si="41"/>
        <v>1084.2505326801308</v>
      </c>
      <c r="T740" s="21">
        <v>0.66946644716987902</v>
      </c>
      <c r="U740" s="21">
        <v>0.35342314050680529</v>
      </c>
    </row>
    <row r="741" spans="1:21">
      <c r="A741" s="34">
        <v>3</v>
      </c>
      <c r="B741" s="117" t="s">
        <v>10</v>
      </c>
      <c r="C741" s="33">
        <v>39325</v>
      </c>
      <c r="D741" s="69">
        <v>2007</v>
      </c>
      <c r="E741" s="32">
        <v>27.17</v>
      </c>
      <c r="F741" s="41"/>
      <c r="G741" s="41"/>
      <c r="H741" s="32">
        <v>47.3</v>
      </c>
      <c r="I741" s="32">
        <v>3.74</v>
      </c>
      <c r="J741" s="32">
        <v>5.52</v>
      </c>
      <c r="K741" s="32">
        <v>10.7</v>
      </c>
      <c r="L741" s="16">
        <v>6.7599999999999882</v>
      </c>
      <c r="M741" s="21">
        <v>9.6704596333694853E-2</v>
      </c>
      <c r="N741" s="21">
        <v>0.15871864291922361</v>
      </c>
      <c r="O741" s="21">
        <v>9.6704596333694853E-2</v>
      </c>
      <c r="P741" s="21">
        <v>0.15871864291922361</v>
      </c>
      <c r="Q741" s="21">
        <v>1.0698533699638446</v>
      </c>
      <c r="R741" s="21">
        <f t="shared" si="43"/>
        <v>1.2285720128830682</v>
      </c>
      <c r="S741" s="76">
        <f t="shared" si="41"/>
        <v>1228.5720128830681</v>
      </c>
      <c r="T741" s="21">
        <v>0.30495070199327812</v>
      </c>
      <c r="U741" s="21">
        <v>0.52999976763271595</v>
      </c>
    </row>
    <row r="742" spans="1:21">
      <c r="A742" s="34">
        <v>4</v>
      </c>
      <c r="B742" s="117" t="s">
        <v>8</v>
      </c>
      <c r="C742" s="33">
        <v>39325</v>
      </c>
      <c r="D742" s="69">
        <v>2007</v>
      </c>
      <c r="E742" s="32">
        <v>25.71</v>
      </c>
      <c r="F742" s="41"/>
      <c r="G742" s="41"/>
      <c r="H742" s="32">
        <v>9.6999999999999993</v>
      </c>
      <c r="I742" s="32">
        <v>7.8E-2</v>
      </c>
      <c r="J742" s="32">
        <v>4.22</v>
      </c>
      <c r="K742" s="32">
        <v>-89.4</v>
      </c>
      <c r="L742" s="16">
        <v>4.0000000000000036</v>
      </c>
      <c r="M742" s="21">
        <v>7.3345440796695804E-2</v>
      </c>
      <c r="N742" s="21">
        <v>1.1690798305249356E-2</v>
      </c>
      <c r="O742" s="21">
        <v>7.3345440796695804E-2</v>
      </c>
      <c r="P742" s="21">
        <v>1.1690798305249356E-2</v>
      </c>
      <c r="Q742" s="21">
        <v>1.01025859499527</v>
      </c>
      <c r="R742" s="21">
        <f t="shared" si="43"/>
        <v>1.0219493933005195</v>
      </c>
      <c r="S742" s="76">
        <f t="shared" si="41"/>
        <v>1021.9493933005194</v>
      </c>
      <c r="T742" s="21">
        <v>0.36245618865554502</v>
      </c>
      <c r="U742" s="21">
        <v>0.57306849670074889</v>
      </c>
    </row>
    <row r="743" spans="1:21">
      <c r="A743" s="34">
        <v>5</v>
      </c>
      <c r="B743" s="117" t="s">
        <v>6</v>
      </c>
      <c r="C743" s="33">
        <v>39325</v>
      </c>
      <c r="D743" s="69">
        <v>2007</v>
      </c>
      <c r="E743" s="32">
        <v>26.64</v>
      </c>
      <c r="F743" s="41"/>
      <c r="G743" s="41"/>
      <c r="H743" s="32">
        <v>46.5</v>
      </c>
      <c r="I743" s="32">
        <v>3.74</v>
      </c>
      <c r="J743" s="32">
        <v>6.14</v>
      </c>
      <c r="K743" s="32">
        <v>-30.3</v>
      </c>
      <c r="L743" s="16">
        <v>0.52000000000007596</v>
      </c>
      <c r="M743" s="21">
        <v>0.29670759645568828</v>
      </c>
      <c r="N743" s="21">
        <v>2.7140091439907992</v>
      </c>
      <c r="O743" s="21">
        <v>0.29670759645568828</v>
      </c>
      <c r="P743" s="21">
        <v>2.7140091439907992</v>
      </c>
      <c r="Q743" s="21">
        <v>1.8743828320396025</v>
      </c>
      <c r="R743" s="21">
        <f t="shared" si="43"/>
        <v>4.5883919760304019</v>
      </c>
      <c r="S743" s="76">
        <f t="shared" si="41"/>
        <v>4588.3919760304016</v>
      </c>
      <c r="T743" s="21">
        <v>0.36216992415385879</v>
      </c>
      <c r="U743" s="21">
        <v>0.46048412023565116</v>
      </c>
    </row>
    <row r="744" spans="1:21">
      <c r="A744" s="34">
        <v>6</v>
      </c>
      <c r="B744" s="117" t="s">
        <v>21</v>
      </c>
      <c r="C744" s="33">
        <v>39325</v>
      </c>
      <c r="D744" s="69">
        <v>2007</v>
      </c>
      <c r="E744" s="32">
        <v>26.01</v>
      </c>
      <c r="F744" s="41"/>
      <c r="G744" s="41"/>
      <c r="H744" s="32">
        <v>49.2</v>
      </c>
      <c r="I744" s="32">
        <v>3.97</v>
      </c>
      <c r="J744" s="32">
        <v>53.72</v>
      </c>
      <c r="K744" s="32">
        <v>2.1</v>
      </c>
      <c r="L744" s="16">
        <v>-2.7999999999999137</v>
      </c>
      <c r="M744" s="21">
        <v>0.80588508495660893</v>
      </c>
      <c r="N744" s="21">
        <v>6.4113583219221262</v>
      </c>
      <c r="O744" s="21">
        <v>0.80588508495660893</v>
      </c>
      <c r="P744" s="21">
        <v>6.4113583219221262</v>
      </c>
      <c r="Q744" s="21">
        <v>0.71228472015239674</v>
      </c>
      <c r="R744" s="21">
        <f t="shared" si="43"/>
        <v>7.1236430420745229</v>
      </c>
      <c r="S744" s="76">
        <f t="shared" si="41"/>
        <v>7123.6430420745228</v>
      </c>
      <c r="T744" s="21">
        <v>0.3973972969496018</v>
      </c>
      <c r="U744" s="21">
        <v>0.81265658441281086</v>
      </c>
    </row>
    <row r="745" spans="1:21">
      <c r="A745" s="34">
        <v>7</v>
      </c>
      <c r="B745" s="117" t="s">
        <v>22</v>
      </c>
      <c r="C745" s="33">
        <v>39325</v>
      </c>
      <c r="D745" s="69">
        <v>2007</v>
      </c>
      <c r="E745" s="32">
        <v>26.18</v>
      </c>
      <c r="F745" s="41"/>
      <c r="G745" s="41"/>
      <c r="H745" s="32">
        <v>52.7</v>
      </c>
      <c r="I745" s="32">
        <v>4.2300000000000004</v>
      </c>
      <c r="J745" s="32">
        <v>4.33</v>
      </c>
      <c r="K745" s="32">
        <v>53.7</v>
      </c>
      <c r="L745" s="16">
        <v>-2.0000000000000018</v>
      </c>
      <c r="M745" s="21">
        <v>0.83379449978780418</v>
      </c>
      <c r="N745" s="21">
        <v>2.048709921953761</v>
      </c>
      <c r="O745" s="21">
        <v>0.83379449978780418</v>
      </c>
      <c r="P745" s="21">
        <v>2.048709921953761</v>
      </c>
      <c r="Q745" s="21">
        <v>8.6539582982362862E-2</v>
      </c>
      <c r="R745" s="21">
        <f t="shared" si="43"/>
        <v>2.135249504936124</v>
      </c>
      <c r="S745" s="76">
        <f t="shared" si="41"/>
        <v>2135.2495049361241</v>
      </c>
      <c r="T745" s="21">
        <v>0.38815263745396944</v>
      </c>
      <c r="U745" s="21">
        <v>0.56432742024587057</v>
      </c>
    </row>
    <row r="746" spans="1:21">
      <c r="A746" s="34">
        <v>8</v>
      </c>
      <c r="B746" s="117" t="s">
        <v>7</v>
      </c>
      <c r="C746" s="33">
        <v>39325</v>
      </c>
      <c r="D746" s="69">
        <v>2007</v>
      </c>
      <c r="E746" s="32">
        <v>31.37</v>
      </c>
      <c r="F746" s="41"/>
      <c r="G746" s="41"/>
      <c r="H746" s="32">
        <v>121.8</v>
      </c>
      <c r="I746" s="32">
        <v>9.02</v>
      </c>
      <c r="J746" s="32">
        <v>7.57</v>
      </c>
      <c r="K746" s="32">
        <v>-47.9</v>
      </c>
      <c r="L746" s="16">
        <v>6.4800000000000413</v>
      </c>
      <c r="M746" s="21">
        <v>5.9382049680155091E-2</v>
      </c>
      <c r="N746" s="21">
        <v>0.23207282951863878</v>
      </c>
      <c r="O746" s="21">
        <v>5.9382049680155091E-2</v>
      </c>
      <c r="P746" s="21">
        <v>0.23207282951863878</v>
      </c>
      <c r="Q746" s="21">
        <v>1.1294481449324194</v>
      </c>
      <c r="R746" s="21">
        <f t="shared" si="43"/>
        <v>1.3615209744510581</v>
      </c>
      <c r="S746" s="76">
        <f t="shared" si="41"/>
        <v>1361.5209744510582</v>
      </c>
      <c r="T746" s="21">
        <v>0.76750361945325185</v>
      </c>
      <c r="U746" s="21">
        <v>0.53891291252174556</v>
      </c>
    </row>
    <row r="747" spans="1:21">
      <c r="A747" s="34">
        <v>9</v>
      </c>
      <c r="B747" s="117" t="s">
        <v>9</v>
      </c>
      <c r="C747" s="33">
        <v>39325</v>
      </c>
      <c r="D747" s="69">
        <v>2007</v>
      </c>
      <c r="E747" s="32">
        <v>25.44</v>
      </c>
      <c r="F747" s="41"/>
      <c r="G747" s="41"/>
      <c r="H747" s="32">
        <v>11.8</v>
      </c>
      <c r="I747" s="32">
        <v>0.98</v>
      </c>
      <c r="J747" s="32">
        <v>3.68</v>
      </c>
      <c r="K747" s="32">
        <v>11.7</v>
      </c>
      <c r="L747" s="16">
        <v>106.99999999999999</v>
      </c>
      <c r="M747" s="21">
        <v>3.8332758594026572E-2</v>
      </c>
      <c r="N747" s="21">
        <v>0.1073724871408282</v>
      </c>
      <c r="O747" s="21">
        <v>3.8332758594026572E-2</v>
      </c>
      <c r="P747" s="21">
        <v>0.1073724871408282</v>
      </c>
      <c r="Q747" s="84">
        <v>0.95066382002669525</v>
      </c>
      <c r="R747" s="21">
        <f t="shared" si="43"/>
        <v>1.0580363071675234</v>
      </c>
      <c r="S747" s="76">
        <f t="shared" si="41"/>
        <v>1058.0363071675233</v>
      </c>
      <c r="T747" s="21">
        <v>0.53328873980889724</v>
      </c>
      <c r="U747" s="84">
        <v>3.057657841670208</v>
      </c>
    </row>
    <row r="748" spans="1:21">
      <c r="A748" s="34">
        <v>10</v>
      </c>
      <c r="B748" s="117" t="s">
        <v>23</v>
      </c>
      <c r="C748" s="33">
        <v>39325</v>
      </c>
      <c r="D748" s="69">
        <v>2007</v>
      </c>
      <c r="E748" s="32">
        <v>25.67</v>
      </c>
      <c r="F748" s="41"/>
      <c r="G748" s="41"/>
      <c r="H748" s="32">
        <v>38.4</v>
      </c>
      <c r="I748" s="32">
        <v>3.11</v>
      </c>
      <c r="J748" s="32">
        <v>6.25</v>
      </c>
      <c r="K748" s="32">
        <v>-32.799999999999997</v>
      </c>
      <c r="L748" s="16">
        <v>304.11999999999995</v>
      </c>
      <c r="M748" s="21">
        <v>2.4803552524641989E-2</v>
      </c>
      <c r="N748" s="21">
        <v>6.5787957936272234E-2</v>
      </c>
      <c r="O748" s="21">
        <v>2.4803552524641989E-2</v>
      </c>
      <c r="P748" s="21">
        <v>6.5787957936272234E-2</v>
      </c>
      <c r="Q748" s="84">
        <v>1.6360037321653038</v>
      </c>
      <c r="R748" s="21">
        <f t="shared" si="43"/>
        <v>1.7017916901015759</v>
      </c>
      <c r="S748" s="76">
        <f t="shared" si="41"/>
        <v>1701.791690101576</v>
      </c>
      <c r="T748" s="21">
        <v>0.46877819239948454</v>
      </c>
      <c r="U748" s="84">
        <v>1.3042794509020568</v>
      </c>
    </row>
    <row r="749" spans="1:21">
      <c r="A749" s="34">
        <v>11</v>
      </c>
      <c r="B749" s="117" t="s">
        <v>14</v>
      </c>
      <c r="C749" s="33">
        <v>39325</v>
      </c>
      <c r="D749" s="69">
        <v>2007</v>
      </c>
      <c r="E749" s="32">
        <v>26.05</v>
      </c>
      <c r="F749" s="41"/>
      <c r="G749" s="41"/>
      <c r="H749" s="32">
        <v>15.1</v>
      </c>
      <c r="I749" s="32">
        <v>1.21</v>
      </c>
      <c r="J749" s="32">
        <v>6.03</v>
      </c>
      <c r="K749" s="32">
        <v>-65.040000000000006</v>
      </c>
      <c r="L749" s="16">
        <v>6.9599999999999662</v>
      </c>
      <c r="M749" s="21">
        <v>7.8798804988976623E-2</v>
      </c>
      <c r="N749" s="21">
        <v>9.9692023458631263E-3</v>
      </c>
      <c r="O749" s="21">
        <v>7.8798804988976623E-2</v>
      </c>
      <c r="P749" s="21">
        <v>9.9692023458631263E-3</v>
      </c>
      <c r="Q749" s="21">
        <v>0.92086643254240808</v>
      </c>
      <c r="R749" s="21">
        <f t="shared" si="43"/>
        <v>0.93083563488827115</v>
      </c>
      <c r="S749" s="76">
        <f t="shared" si="41"/>
        <v>930.8356348882711</v>
      </c>
      <c r="T749" s="21">
        <v>2.0984716250107986</v>
      </c>
      <c r="U749" s="21">
        <v>0.30686142222550394</v>
      </c>
    </row>
    <row r="750" spans="1:21">
      <c r="A750" s="34">
        <v>12</v>
      </c>
      <c r="B750" s="117" t="s">
        <v>15</v>
      </c>
      <c r="C750" s="33">
        <v>39325</v>
      </c>
      <c r="D750" s="69">
        <v>2007</v>
      </c>
      <c r="E750" s="32">
        <v>30.92</v>
      </c>
      <c r="F750" s="41"/>
      <c r="G750" s="41"/>
      <c r="H750" s="32">
        <v>146.80000000000001</v>
      </c>
      <c r="I750" s="32">
        <v>10.88</v>
      </c>
      <c r="J750" s="32">
        <v>7.99</v>
      </c>
      <c r="K750" s="32">
        <v>-53.1</v>
      </c>
      <c r="L750" s="16">
        <v>18.279999999999962</v>
      </c>
      <c r="M750" s="21">
        <v>0.10495411222966106</v>
      </c>
      <c r="N750" s="21">
        <v>0.52657222904539824</v>
      </c>
      <c r="O750" s="21">
        <v>0.10495411222966106</v>
      </c>
      <c r="P750" s="21">
        <v>0.52657222904539824</v>
      </c>
      <c r="Q750" s="21">
        <v>2.7981018440525096</v>
      </c>
      <c r="R750" s="21">
        <f t="shared" si="43"/>
        <v>3.3246740730979081</v>
      </c>
      <c r="S750" s="76">
        <f t="shared" si="41"/>
        <v>3324.6740730979081</v>
      </c>
      <c r="T750" s="21">
        <v>0.5644242141393605</v>
      </c>
      <c r="U750" s="21">
        <v>0.88809138594467529</v>
      </c>
    </row>
    <row r="751" spans="1:21">
      <c r="A751" s="34">
        <v>13</v>
      </c>
      <c r="B751" s="117" t="s">
        <v>16</v>
      </c>
      <c r="C751" s="33">
        <v>39325</v>
      </c>
      <c r="D751" s="69">
        <v>2007</v>
      </c>
      <c r="E751" s="32">
        <v>26.2</v>
      </c>
      <c r="F751" s="41"/>
      <c r="G751" s="41"/>
      <c r="H751" s="32">
        <v>20.100000000000001</v>
      </c>
      <c r="I751" s="32">
        <v>1.63</v>
      </c>
      <c r="J751" s="32">
        <v>5.53</v>
      </c>
      <c r="K751" s="32">
        <v>-22.9</v>
      </c>
      <c r="L751" s="16">
        <v>8.0399999999999352</v>
      </c>
      <c r="M751" s="21">
        <v>7.7791495679574413E-2</v>
      </c>
      <c r="N751" s="21">
        <v>1.6074656057500886E-2</v>
      </c>
      <c r="O751" s="21">
        <v>7.7791495679574413E-2</v>
      </c>
      <c r="P751" s="21">
        <v>1.6074656057500886E-2</v>
      </c>
      <c r="Q751" s="21">
        <v>0.77187949512097132</v>
      </c>
      <c r="R751" s="21">
        <f t="shared" si="43"/>
        <v>0.78795415117847223</v>
      </c>
      <c r="S751" s="76">
        <f t="shared" ref="S751:S816" si="44">R751*1000</f>
        <v>787.95415117847222</v>
      </c>
      <c r="T751" s="21">
        <v>0.1452319491406861</v>
      </c>
      <c r="U751" s="21">
        <v>1.4400932830656656</v>
      </c>
    </row>
    <row r="752" spans="1:21">
      <c r="A752" s="34">
        <v>15</v>
      </c>
      <c r="B752" s="117" t="s">
        <v>18</v>
      </c>
      <c r="C752" s="33">
        <v>39325</v>
      </c>
      <c r="D752" s="69">
        <v>2007</v>
      </c>
      <c r="E752" s="32">
        <v>27.75</v>
      </c>
      <c r="F752" s="41"/>
      <c r="G752" s="41"/>
      <c r="H752" s="32">
        <v>23.9</v>
      </c>
      <c r="I752" s="32">
        <v>1.87</v>
      </c>
      <c r="J752" s="32">
        <v>5.88</v>
      </c>
      <c r="K752" s="32">
        <v>-58.9</v>
      </c>
      <c r="L752" s="16">
        <v>71.599999999999994</v>
      </c>
      <c r="M752" s="21">
        <v>0.40452442736549504</v>
      </c>
      <c r="N752" s="21">
        <v>3.9875276485716663E-2</v>
      </c>
      <c r="O752" s="21">
        <v>0.40452442736549504</v>
      </c>
      <c r="P752" s="21">
        <v>3.9875276485716663E-2</v>
      </c>
      <c r="Q752" s="21">
        <v>2.2021540943667635</v>
      </c>
      <c r="R752" s="21">
        <f t="shared" si="43"/>
        <v>2.2420293708524803</v>
      </c>
      <c r="S752" s="76">
        <f t="shared" si="44"/>
        <v>2242.0293708524805</v>
      </c>
      <c r="T752" s="21">
        <v>0.70109025506204214</v>
      </c>
      <c r="U752" s="21">
        <v>1.4664197534907917</v>
      </c>
    </row>
    <row r="753" spans="1:21">
      <c r="A753" s="34" t="s">
        <v>87</v>
      </c>
      <c r="B753" s="117"/>
      <c r="C753" s="33">
        <v>39325</v>
      </c>
      <c r="D753" s="69">
        <v>2007</v>
      </c>
      <c r="E753" s="32"/>
      <c r="F753" s="41"/>
      <c r="G753" s="41"/>
      <c r="H753" s="32"/>
      <c r="I753" s="32"/>
      <c r="J753" s="32"/>
      <c r="K753" s="32"/>
      <c r="L753" s="16">
        <v>-1.7199999999999438</v>
      </c>
      <c r="M753" s="21">
        <v>0.17574364231799428</v>
      </c>
      <c r="N753" s="21">
        <v>2.6718921624276701</v>
      </c>
      <c r="O753" s="21">
        <v>0.17574364231799428</v>
      </c>
      <c r="P753" s="21">
        <v>2.6718921624276701</v>
      </c>
      <c r="Q753" s="21">
        <v>2.0531671569453263</v>
      </c>
      <c r="R753" s="21">
        <f t="shared" si="43"/>
        <v>4.7250593193729964</v>
      </c>
      <c r="S753" s="76">
        <f t="shared" si="44"/>
        <v>4725.0593193729965</v>
      </c>
      <c r="T753" s="21">
        <v>1.2464817413138223</v>
      </c>
      <c r="U753" s="21">
        <v>0.46019160389759423</v>
      </c>
    </row>
    <row r="754" spans="1:21">
      <c r="A754" s="34" t="s">
        <v>59</v>
      </c>
      <c r="B754" s="117"/>
      <c r="C754" s="33">
        <v>39325</v>
      </c>
      <c r="D754" s="69">
        <v>2007</v>
      </c>
      <c r="E754" s="32"/>
      <c r="F754" s="41"/>
      <c r="G754" s="41"/>
      <c r="H754" s="32"/>
      <c r="I754" s="32"/>
      <c r="J754" s="32"/>
      <c r="K754" s="32"/>
      <c r="L754" s="16">
        <v>-3.4399999999999986</v>
      </c>
      <c r="M754" s="21">
        <v>0.16799778107672914</v>
      </c>
      <c r="N754" s="21">
        <v>2.2020374061566719E-2</v>
      </c>
      <c r="O754" s="21">
        <v>0.16799778107672914</v>
      </c>
      <c r="P754" s="21">
        <v>2.2020374061566719E-2</v>
      </c>
      <c r="Q754" s="21">
        <v>0.32491868285666148</v>
      </c>
      <c r="R754" s="21">
        <f t="shared" si="43"/>
        <v>0.34693905691822818</v>
      </c>
      <c r="S754" s="76">
        <f t="shared" si="44"/>
        <v>346.93905691822818</v>
      </c>
      <c r="T754" s="21">
        <v>1.249023813977693</v>
      </c>
      <c r="U754" s="21">
        <v>2.5239827423640393E-3</v>
      </c>
    </row>
    <row r="755" spans="1:21">
      <c r="A755" s="34">
        <v>1</v>
      </c>
      <c r="B755" s="75" t="s">
        <v>3</v>
      </c>
      <c r="C755" s="33">
        <v>39352</v>
      </c>
      <c r="D755" s="69">
        <v>2007</v>
      </c>
      <c r="E755" s="32">
        <v>24.65</v>
      </c>
      <c r="F755" s="41"/>
      <c r="G755" s="41"/>
      <c r="H755" s="32">
        <v>78.400000000000006</v>
      </c>
      <c r="I755" s="32">
        <v>6.5</v>
      </c>
      <c r="J755" s="32">
        <v>6.18</v>
      </c>
      <c r="K755" s="32">
        <v>-27.5</v>
      </c>
      <c r="L755" s="34">
        <v>-3.6399999999999766</v>
      </c>
      <c r="M755" s="21">
        <v>0.11956425514556565</v>
      </c>
      <c r="N755" s="21">
        <v>0.20148536078010315</v>
      </c>
      <c r="O755" s="21">
        <v>0.11956425514556565</v>
      </c>
      <c r="P755" s="21">
        <v>0.20148536078010315</v>
      </c>
      <c r="Q755" s="21">
        <v>0.72979990835497177</v>
      </c>
      <c r="R755" s="21">
        <f t="shared" ref="R755:R770" si="45">P755+Q755</f>
        <v>0.93128526913507492</v>
      </c>
      <c r="S755" s="76">
        <f t="shared" si="44"/>
        <v>931.28526913507494</v>
      </c>
      <c r="T755" s="21">
        <v>0.93926536766226065</v>
      </c>
      <c r="U755" s="21">
        <v>1.0432070154844677</v>
      </c>
    </row>
    <row r="756" spans="1:21">
      <c r="A756" s="34">
        <v>2</v>
      </c>
      <c r="B756" s="117" t="s">
        <v>4</v>
      </c>
      <c r="C756" s="33">
        <v>39352</v>
      </c>
      <c r="D756" s="69">
        <v>2007</v>
      </c>
      <c r="E756" s="32">
        <v>25.11</v>
      </c>
      <c r="F756" s="41"/>
      <c r="G756" s="41"/>
      <c r="H756" s="32">
        <v>90.4</v>
      </c>
      <c r="I756" s="32">
        <v>7.43</v>
      </c>
      <c r="J756" s="32">
        <v>6.67</v>
      </c>
      <c r="K756" s="32">
        <v>-35.9</v>
      </c>
      <c r="L756" s="16">
        <v>-0.19999999999997797</v>
      </c>
      <c r="M756" s="21">
        <v>1.5850982131097369E-2</v>
      </c>
      <c r="N756" s="21">
        <v>0.40743632632517296</v>
      </c>
      <c r="O756" s="21">
        <v>1.5850982131097369E-2</v>
      </c>
      <c r="P756" s="21">
        <v>0.40743632632517296</v>
      </c>
      <c r="Q756" s="21">
        <v>0.46414388269436402</v>
      </c>
      <c r="R756" s="21">
        <f t="shared" si="45"/>
        <v>0.87158020901953703</v>
      </c>
      <c r="S756" s="76">
        <f t="shared" si="44"/>
        <v>871.58020901953705</v>
      </c>
      <c r="T756" s="21">
        <v>0.46974123923979888</v>
      </c>
      <c r="U756" s="21">
        <v>0.50872544524785046</v>
      </c>
    </row>
    <row r="757" spans="1:21">
      <c r="A757" s="34">
        <v>3</v>
      </c>
      <c r="B757" s="117" t="s">
        <v>10</v>
      </c>
      <c r="C757" s="33">
        <v>39352</v>
      </c>
      <c r="D757" s="69">
        <v>2007</v>
      </c>
      <c r="E757" s="32">
        <v>25.82</v>
      </c>
      <c r="F757" s="41"/>
      <c r="G757" s="41"/>
      <c r="H757" s="32">
        <v>59.7</v>
      </c>
      <c r="I757" s="32">
        <v>4.82</v>
      </c>
      <c r="J757" s="32">
        <v>6.61</v>
      </c>
      <c r="K757" s="32">
        <v>-41.8</v>
      </c>
      <c r="L757" s="16">
        <v>7.2400000000000242</v>
      </c>
      <c r="M757" s="21">
        <v>6.2069906747588124E-2</v>
      </c>
      <c r="N757" s="21">
        <v>0.22086173756135913</v>
      </c>
      <c r="O757" s="21">
        <v>6.2069906747588124E-2</v>
      </c>
      <c r="P757" s="21">
        <v>0.22086173756135913</v>
      </c>
      <c r="Q757" s="21">
        <v>0.52317855506338806</v>
      </c>
      <c r="R757" s="21">
        <f t="shared" si="45"/>
        <v>0.74404029262474713</v>
      </c>
      <c r="S757" s="76">
        <f t="shared" si="44"/>
        <v>744.04029262474717</v>
      </c>
      <c r="T757" s="21">
        <v>0.67506450794612971</v>
      </c>
      <c r="U757" s="21">
        <v>0.77172334420966493</v>
      </c>
    </row>
    <row r="758" spans="1:21">
      <c r="A758" s="34">
        <v>4</v>
      </c>
      <c r="B758" s="117" t="s">
        <v>8</v>
      </c>
      <c r="C758" s="33">
        <v>39352</v>
      </c>
      <c r="D758" s="69">
        <v>2007</v>
      </c>
      <c r="E758" s="32">
        <v>25.05</v>
      </c>
      <c r="F758" s="41"/>
      <c r="G758" s="41"/>
      <c r="H758" s="32">
        <v>4.2</v>
      </c>
      <c r="I758" s="32">
        <v>0.34</v>
      </c>
      <c r="J758" s="32">
        <v>6.24</v>
      </c>
      <c r="K758" s="32">
        <v>-131.5</v>
      </c>
      <c r="L758" s="16">
        <v>0.8799999999999919</v>
      </c>
      <c r="M758" s="21">
        <v>0.31033548769239749</v>
      </c>
      <c r="N758" s="21">
        <v>1.1252801820201733E-2</v>
      </c>
      <c r="O758" s="21">
        <v>0.31033548769239749</v>
      </c>
      <c r="P758" s="21">
        <v>1.1252801820201733E-2</v>
      </c>
      <c r="Q758" s="21">
        <v>0.9364212616465557</v>
      </c>
      <c r="R758" s="21">
        <f t="shared" si="45"/>
        <v>0.94767406346675742</v>
      </c>
      <c r="S758" s="76">
        <f t="shared" si="44"/>
        <v>947.67406346675739</v>
      </c>
      <c r="T758" s="21">
        <v>0.77938430669081904</v>
      </c>
      <c r="U758" s="21">
        <v>0.87782294879729617</v>
      </c>
    </row>
    <row r="759" spans="1:21">
      <c r="A759" s="34">
        <v>5</v>
      </c>
      <c r="B759" s="117" t="s">
        <v>6</v>
      </c>
      <c r="C759" s="33">
        <v>39352</v>
      </c>
      <c r="D759" s="69">
        <v>2007</v>
      </c>
      <c r="E759" s="32">
        <v>26.25</v>
      </c>
      <c r="F759" s="41"/>
      <c r="G759" s="41"/>
      <c r="H759" s="32">
        <v>67.3</v>
      </c>
      <c r="I759" s="32">
        <v>5.4</v>
      </c>
      <c r="J759" s="32">
        <v>6.67</v>
      </c>
      <c r="K759" s="32">
        <v>37.799999999999997</v>
      </c>
      <c r="L759" s="16">
        <v>59.480000000000089</v>
      </c>
      <c r="M759" s="21">
        <v>0.2478737650980028</v>
      </c>
      <c r="N759" s="21">
        <v>3.8702666513497852</v>
      </c>
      <c r="O759" s="21">
        <v>0.2478737650980028</v>
      </c>
      <c r="P759" s="21">
        <v>3.8702666513497852</v>
      </c>
      <c r="Q759" s="21">
        <v>1.1430426149381396</v>
      </c>
      <c r="R759" s="21">
        <f t="shared" si="45"/>
        <v>5.0133092662879246</v>
      </c>
      <c r="S759" s="76">
        <f t="shared" si="44"/>
        <v>5013.3092662879244</v>
      </c>
      <c r="T759" s="21">
        <v>0.87375511908636527</v>
      </c>
      <c r="U759" s="21">
        <v>1.073380417845978</v>
      </c>
    </row>
    <row r="760" spans="1:21">
      <c r="A760" s="34">
        <v>6</v>
      </c>
      <c r="B760" s="117" t="s">
        <v>21</v>
      </c>
      <c r="C760" s="33">
        <v>39352</v>
      </c>
      <c r="D760" s="69">
        <v>2007</v>
      </c>
      <c r="E760" s="32">
        <v>24.68</v>
      </c>
      <c r="F760" s="41"/>
      <c r="G760" s="41"/>
      <c r="H760" s="32">
        <v>61.6</v>
      </c>
      <c r="I760" s="32">
        <v>5.09</v>
      </c>
      <c r="J760" s="32">
        <v>6.03</v>
      </c>
      <c r="K760" s="32">
        <v>-27.1</v>
      </c>
      <c r="L760" s="16">
        <v>0.60000000000004494</v>
      </c>
      <c r="M760" s="21">
        <v>8.4070733638294037E-2</v>
      </c>
      <c r="N760" s="21">
        <v>7.2247884627961794</v>
      </c>
      <c r="O760" s="21">
        <v>8.4070733638294037E-2</v>
      </c>
      <c r="P760" s="21">
        <v>7.2247884627961794</v>
      </c>
      <c r="Q760" s="21">
        <v>0.9364212616465557</v>
      </c>
      <c r="R760" s="21">
        <f t="shared" si="45"/>
        <v>8.1612097244427346</v>
      </c>
      <c r="S760" s="76">
        <f t="shared" si="44"/>
        <v>8161.209724442735</v>
      </c>
      <c r="T760" s="21">
        <v>0.94278577821657294</v>
      </c>
      <c r="U760" s="21">
        <v>1.0488815179556075</v>
      </c>
    </row>
    <row r="761" spans="1:21">
      <c r="A761" s="34">
        <v>7</v>
      </c>
      <c r="B761" s="117" t="s">
        <v>22</v>
      </c>
      <c r="C761" s="33">
        <v>39352</v>
      </c>
      <c r="D761" s="69">
        <v>2007</v>
      </c>
      <c r="E761" s="32">
        <v>24.65</v>
      </c>
      <c r="F761" s="41"/>
      <c r="G761" s="41"/>
      <c r="H761" s="32">
        <v>56.2</v>
      </c>
      <c r="I761" s="32">
        <v>4.66</v>
      </c>
      <c r="J761" s="32">
        <v>5.0199999999999996</v>
      </c>
      <c r="K761" s="32">
        <v>11</v>
      </c>
      <c r="L761" s="16">
        <v>0.47999999999992493</v>
      </c>
      <c r="M761" s="21">
        <v>6.6538824709762773E-2</v>
      </c>
      <c r="N761" s="21">
        <v>6.1622748821761659</v>
      </c>
      <c r="O761" s="21">
        <v>6.6538824709762773E-2</v>
      </c>
      <c r="P761" s="21">
        <v>6.1622748821761659</v>
      </c>
      <c r="Q761" s="21">
        <v>0.58221322743241188</v>
      </c>
      <c r="R761" s="21">
        <f t="shared" si="45"/>
        <v>6.7444881096085778</v>
      </c>
      <c r="S761" s="76">
        <f t="shared" si="44"/>
        <v>6744.4881096085774</v>
      </c>
      <c r="T761" s="21">
        <v>0.91713950229433761</v>
      </c>
      <c r="U761" s="21">
        <v>1.0124899482155425</v>
      </c>
    </row>
    <row r="762" spans="1:21">
      <c r="A762" s="34">
        <v>8</v>
      </c>
      <c r="B762" s="117" t="s">
        <v>7</v>
      </c>
      <c r="C762" s="33">
        <v>39352</v>
      </c>
      <c r="D762" s="69">
        <v>2007</v>
      </c>
      <c r="E762" s="32">
        <v>30.31</v>
      </c>
      <c r="F762" s="41"/>
      <c r="G762" s="41"/>
      <c r="H762" s="32">
        <v>103.5</v>
      </c>
      <c r="I762" s="32">
        <v>7.76</v>
      </c>
      <c r="J762" s="32">
        <v>7.06</v>
      </c>
      <c r="K762" s="32">
        <v>-53.9</v>
      </c>
      <c r="L762" s="16">
        <v>10.039999999999994</v>
      </c>
      <c r="M762" s="21">
        <v>5.6621264462936749E-2</v>
      </c>
      <c r="N762" s="21">
        <v>1.1651194613835042E-2</v>
      </c>
      <c r="O762" s="21">
        <v>5.6621264462936749E-2</v>
      </c>
      <c r="P762" s="21">
        <v>1.1651194613835042E-2</v>
      </c>
      <c r="Q762" s="21">
        <v>0.67076523598594795</v>
      </c>
      <c r="R762" s="21">
        <f t="shared" si="45"/>
        <v>0.68241643059978296</v>
      </c>
      <c r="S762" s="76">
        <f t="shared" si="44"/>
        <v>682.41643059978298</v>
      </c>
      <c r="T762" s="21">
        <v>0.43909495992158404</v>
      </c>
      <c r="U762" s="21">
        <v>0.50046853446649098</v>
      </c>
    </row>
    <row r="763" spans="1:21">
      <c r="A763" s="34">
        <v>9</v>
      </c>
      <c r="B763" s="117" t="s">
        <v>9</v>
      </c>
      <c r="C763" s="33">
        <v>39352</v>
      </c>
      <c r="D763" s="69">
        <v>2007</v>
      </c>
      <c r="E763" s="32">
        <v>24.43</v>
      </c>
      <c r="F763" s="41"/>
      <c r="G763" s="41"/>
      <c r="H763" s="32">
        <v>9.1</v>
      </c>
      <c r="I763" s="32">
        <v>0.76</v>
      </c>
      <c r="J763" s="32">
        <v>5.6</v>
      </c>
      <c r="K763" s="32">
        <v>-99</v>
      </c>
      <c r="L763" s="16">
        <v>76.840000000000018</v>
      </c>
      <c r="M763" s="21">
        <v>0.12790050595962218</v>
      </c>
      <c r="N763" s="21">
        <v>1.8749829845846583E-2</v>
      </c>
      <c r="O763" s="21">
        <v>0.12790050595962218</v>
      </c>
      <c r="P763" s="21">
        <v>1.8749829845846583E-2</v>
      </c>
      <c r="Q763" s="21">
        <v>0.9069039254620439</v>
      </c>
      <c r="R763" s="21">
        <f t="shared" si="45"/>
        <v>0.92565375530789051</v>
      </c>
      <c r="S763" s="76">
        <f t="shared" si="44"/>
        <v>925.65375530789049</v>
      </c>
      <c r="T763" s="21">
        <v>0.69050669530514153</v>
      </c>
      <c r="U763" s="21">
        <v>1.0249262829726513</v>
      </c>
    </row>
    <row r="764" spans="1:21">
      <c r="A764" s="34">
        <v>10</v>
      </c>
      <c r="B764" s="117" t="s">
        <v>23</v>
      </c>
      <c r="C764" s="33">
        <v>39352</v>
      </c>
      <c r="D764" s="69">
        <v>2007</v>
      </c>
      <c r="E764" s="32">
        <v>24.97</v>
      </c>
      <c r="F764" s="41"/>
      <c r="G764" s="41"/>
      <c r="H764" s="32">
        <v>28.4</v>
      </c>
      <c r="I764" s="32">
        <v>2.31</v>
      </c>
      <c r="J764" s="32">
        <v>6.04</v>
      </c>
      <c r="K764" s="32">
        <v>-92.4</v>
      </c>
      <c r="L764" s="16">
        <v>138.60000000000005</v>
      </c>
      <c r="M764" s="21">
        <v>0.12985995460457567</v>
      </c>
      <c r="N764" s="21">
        <v>1.983635564666468E-2</v>
      </c>
      <c r="O764" s="21">
        <v>0.12985995460457567</v>
      </c>
      <c r="P764" s="21">
        <v>1.983635564666468E-2</v>
      </c>
      <c r="Q764" s="21">
        <v>1.6743546662593556</v>
      </c>
      <c r="R764" s="21">
        <f t="shared" si="45"/>
        <v>1.6941910219060203</v>
      </c>
      <c r="S764" s="76">
        <f t="shared" si="44"/>
        <v>1694.1910219060203</v>
      </c>
      <c r="T764" s="21">
        <v>1.6871830901816078</v>
      </c>
      <c r="U764" s="21">
        <v>2.0111424226857348</v>
      </c>
    </row>
    <row r="765" spans="1:21">
      <c r="A765" s="34">
        <v>11</v>
      </c>
      <c r="B765" s="117" t="s">
        <v>14</v>
      </c>
      <c r="C765" s="33">
        <v>39352</v>
      </c>
      <c r="D765" s="69">
        <v>2007</v>
      </c>
      <c r="E765" s="32">
        <v>24.79</v>
      </c>
      <c r="F765" s="41"/>
      <c r="G765" s="41"/>
      <c r="H765" s="32">
        <v>17.100000000000001</v>
      </c>
      <c r="I765" s="32">
        <v>1.38</v>
      </c>
      <c r="J765" s="32">
        <v>6.18</v>
      </c>
      <c r="K765" s="32">
        <v>-68.900000000000006</v>
      </c>
      <c r="L765" s="16">
        <v>0.47999999999992493</v>
      </c>
      <c r="M765" s="21">
        <v>5.8271326479739691E-2</v>
      </c>
      <c r="N765" s="21">
        <v>8.2829646312989405E-3</v>
      </c>
      <c r="O765" s="21">
        <v>5.8271326479739691E-2</v>
      </c>
      <c r="P765" s="21">
        <v>8.2829646312989405E-3</v>
      </c>
      <c r="Q765" s="21">
        <v>0.61173056361692391</v>
      </c>
      <c r="R765" s="21">
        <f t="shared" si="45"/>
        <v>0.62001352824822287</v>
      </c>
      <c r="S765" s="76">
        <f t="shared" si="44"/>
        <v>620.01352824822288</v>
      </c>
      <c r="T765" s="21">
        <v>0.16934987875276827</v>
      </c>
      <c r="U765" s="21">
        <v>0.2422277034445543</v>
      </c>
    </row>
    <row r="766" spans="1:21">
      <c r="A766" s="34">
        <v>12</v>
      </c>
      <c r="B766" s="117" t="s">
        <v>15</v>
      </c>
      <c r="C766" s="33">
        <v>39352</v>
      </c>
      <c r="D766" s="69">
        <v>2007</v>
      </c>
      <c r="E766" s="32">
        <v>29.5</v>
      </c>
      <c r="F766" s="41"/>
      <c r="G766" s="41"/>
      <c r="H766" s="32">
        <v>16.8</v>
      </c>
      <c r="I766" s="32">
        <v>12.29</v>
      </c>
      <c r="J766" s="32">
        <v>8.1</v>
      </c>
      <c r="K766" s="32">
        <v>-55</v>
      </c>
      <c r="L766" s="16">
        <v>8.3599999999999781</v>
      </c>
      <c r="M766" s="21">
        <v>2.4187232945153903E-2</v>
      </c>
      <c r="N766" s="21">
        <v>6.0555867396218516E-3</v>
      </c>
      <c r="O766" s="21">
        <v>2.4187232945153903E-2</v>
      </c>
      <c r="P766" s="21">
        <v>6.0555867396218516E-3</v>
      </c>
      <c r="Q766" s="21">
        <v>1.0840079425691158</v>
      </c>
      <c r="R766" s="21">
        <f t="shared" si="45"/>
        <v>1.0900635293087377</v>
      </c>
      <c r="S766" s="76">
        <f t="shared" si="44"/>
        <v>1090.0635293087378</v>
      </c>
      <c r="T766" s="21">
        <v>1.2620337179630958</v>
      </c>
      <c r="U766" s="21">
        <v>1.4859621221232273</v>
      </c>
    </row>
    <row r="767" spans="1:21">
      <c r="A767" s="34">
        <v>13</v>
      </c>
      <c r="B767" s="117" t="s">
        <v>16</v>
      </c>
      <c r="C767" s="33">
        <v>39352</v>
      </c>
      <c r="D767" s="69">
        <v>2007</v>
      </c>
      <c r="E767" s="32">
        <v>25.1</v>
      </c>
      <c r="F767" s="41"/>
      <c r="G767" s="41"/>
      <c r="H767" s="32">
        <v>15.8</v>
      </c>
      <c r="I767" s="32">
        <v>1.3</v>
      </c>
      <c r="J767" s="32">
        <v>6.01</v>
      </c>
      <c r="K767" s="32">
        <v>-71.400000000000006</v>
      </c>
      <c r="L767" s="16">
        <v>7.0800000000000303</v>
      </c>
      <c r="M767" s="21">
        <v>0.10823726692605379</v>
      </c>
      <c r="N767" s="21">
        <v>1.6250820503964966E-2</v>
      </c>
      <c r="O767" s="21">
        <v>0.10823726692605379</v>
      </c>
      <c r="P767" s="21">
        <v>1.6250820503964966E-2</v>
      </c>
      <c r="Q767" s="21">
        <v>1.0249732702000918</v>
      </c>
      <c r="R767" s="21">
        <f t="shared" si="45"/>
        <v>1.0412240907040566</v>
      </c>
      <c r="S767" s="76">
        <f t="shared" si="44"/>
        <v>1041.2240907040566</v>
      </c>
      <c r="T767" s="21">
        <v>1.7802953983210226</v>
      </c>
      <c r="U767" s="21">
        <v>2.0910101954906111</v>
      </c>
    </row>
    <row r="768" spans="1:21">
      <c r="A768" s="34">
        <v>15</v>
      </c>
      <c r="B768" s="117" t="s">
        <v>18</v>
      </c>
      <c r="C768" s="33">
        <v>39352</v>
      </c>
      <c r="D768" s="69">
        <v>2007</v>
      </c>
      <c r="E768" s="32">
        <v>25.27</v>
      </c>
      <c r="F768" s="41"/>
      <c r="G768" s="41"/>
      <c r="H768" s="32">
        <v>25.1</v>
      </c>
      <c r="I768" s="32">
        <v>2.0499999999999998</v>
      </c>
      <c r="J768" s="32">
        <v>5.26</v>
      </c>
      <c r="K768" s="32">
        <v>-103.9</v>
      </c>
      <c r="L768" s="16">
        <v>188.76</v>
      </c>
      <c r="M768" s="21">
        <v>0.24206417174717576</v>
      </c>
      <c r="N768" s="21">
        <v>2.1538579401279692E-2</v>
      </c>
      <c r="O768" s="21">
        <v>0.24206417174717576</v>
      </c>
      <c r="P768" s="21">
        <v>2.1538579401279692E-2</v>
      </c>
      <c r="Q768" s="21">
        <v>2.0580800366580112</v>
      </c>
      <c r="R768" s="21">
        <f t="shared" si="45"/>
        <v>2.0796186160592911</v>
      </c>
      <c r="S768" s="76">
        <f t="shared" si="44"/>
        <v>2079.6186160592911</v>
      </c>
      <c r="T768" s="21">
        <v>1.3025779631876375</v>
      </c>
      <c r="U768" s="21">
        <v>1.5308144769849321</v>
      </c>
    </row>
    <row r="769" spans="1:21">
      <c r="A769" s="34" t="s">
        <v>87</v>
      </c>
      <c r="B769" s="117"/>
      <c r="C769" s="33">
        <v>39352</v>
      </c>
      <c r="D769" s="69">
        <v>2007</v>
      </c>
      <c r="E769" s="32"/>
      <c r="F769" s="41"/>
      <c r="G769" s="41"/>
      <c r="H769" s="32"/>
      <c r="I769" s="32"/>
      <c r="J769" s="32"/>
      <c r="K769" s="32"/>
      <c r="L769" s="16">
        <v>58.599999999999987</v>
      </c>
      <c r="M769" s="21">
        <v>0.21411624633757592</v>
      </c>
      <c r="N769" s="21">
        <v>4.055917693182904</v>
      </c>
      <c r="O769" s="21">
        <v>0.21411624633757592</v>
      </c>
      <c r="P769" s="21">
        <v>4.055917693182904</v>
      </c>
      <c r="Q769" s="21">
        <v>1.0249732702000918</v>
      </c>
      <c r="R769" s="21">
        <f t="shared" si="45"/>
        <v>5.0808909633829957</v>
      </c>
      <c r="S769" s="76">
        <f t="shared" si="44"/>
        <v>5080.8909633829953</v>
      </c>
      <c r="T769" s="21">
        <v>0.88894220423129622</v>
      </c>
      <c r="U769" s="21">
        <v>1.0718853393505881</v>
      </c>
    </row>
    <row r="770" spans="1:21">
      <c r="A770" s="34" t="s">
        <v>59</v>
      </c>
      <c r="B770" s="117"/>
      <c r="C770" s="33">
        <v>39352</v>
      </c>
      <c r="D770" s="69">
        <v>2007</v>
      </c>
      <c r="E770" s="32"/>
      <c r="F770" s="41"/>
      <c r="G770" s="41"/>
      <c r="H770" s="32"/>
      <c r="I770" s="32"/>
      <c r="J770" s="32"/>
      <c r="K770" s="32"/>
      <c r="L770" s="16">
        <v>0.43999999999999595</v>
      </c>
      <c r="M770" s="21">
        <v>1.5575971794963547E-2</v>
      </c>
      <c r="N770" s="21">
        <v>2.001744328013437E-2</v>
      </c>
      <c r="O770" s="21">
        <v>1.5575971794963547E-2</v>
      </c>
      <c r="P770" s="21">
        <v>2.001744328013437E-2</v>
      </c>
      <c r="Q770" s="21">
        <v>0.22800519321826807</v>
      </c>
      <c r="R770" s="21">
        <f t="shared" si="45"/>
        <v>0.24802263649840245</v>
      </c>
      <c r="S770" s="76">
        <f t="shared" si="44"/>
        <v>248.02263649840245</v>
      </c>
      <c r="T770" s="21">
        <v>2.3259557870700248E-3</v>
      </c>
      <c r="U770" s="21">
        <v>5.4276572087809255E-3</v>
      </c>
    </row>
    <row r="771" spans="1:21">
      <c r="A771" s="34">
        <v>1</v>
      </c>
      <c r="B771" s="75" t="s">
        <v>3</v>
      </c>
      <c r="C771" s="33">
        <v>39381</v>
      </c>
      <c r="D771" s="69">
        <v>2007</v>
      </c>
      <c r="E771" s="32">
        <v>21.62</v>
      </c>
      <c r="F771" s="41"/>
      <c r="G771" s="41"/>
      <c r="H771" s="32">
        <v>76.3</v>
      </c>
      <c r="I771" s="32">
        <v>6.69</v>
      </c>
      <c r="J771" s="32">
        <v>5.96</v>
      </c>
      <c r="K771" s="32">
        <v>26.3</v>
      </c>
      <c r="L771" s="65">
        <v>14.920000000000044</v>
      </c>
      <c r="M771" s="21">
        <v>4.4938895721894009E-2</v>
      </c>
      <c r="N771" s="21">
        <v>3.6048887283024827E-2</v>
      </c>
      <c r="O771" s="21">
        <v>4.4938895721894009E-2</v>
      </c>
      <c r="P771" s="21">
        <v>3.6048887283024827E-2</v>
      </c>
      <c r="Q771" s="21">
        <v>0.71153750559228568</v>
      </c>
      <c r="R771" s="21">
        <f t="shared" ref="R771:R801" si="46">P771+Q771</f>
        <v>0.74758639287531048</v>
      </c>
      <c r="S771" s="76">
        <f t="shared" si="44"/>
        <v>747.58639287531048</v>
      </c>
      <c r="T771" s="21">
        <v>0.80280991215591779</v>
      </c>
      <c r="U771" s="21">
        <v>0.87968300016804835</v>
      </c>
    </row>
    <row r="772" spans="1:21">
      <c r="A772" s="34">
        <v>2</v>
      </c>
      <c r="B772" s="117" t="s">
        <v>4</v>
      </c>
      <c r="C772" s="33">
        <v>39381</v>
      </c>
      <c r="D772" s="69">
        <v>2007</v>
      </c>
      <c r="E772" s="32">
        <v>22.22</v>
      </c>
      <c r="F772" s="41"/>
      <c r="G772" s="41"/>
      <c r="H772" s="32">
        <v>82.8</v>
      </c>
      <c r="I772" s="32">
        <v>7.18</v>
      </c>
      <c r="J772" s="32">
        <v>5.76</v>
      </c>
      <c r="K772" s="32">
        <v>30.6</v>
      </c>
      <c r="L772" s="19">
        <v>6.9200000000000372</v>
      </c>
      <c r="M772" s="21">
        <v>4.1671497861006698E-2</v>
      </c>
      <c r="N772" s="21">
        <v>5.8229038707439326E-2</v>
      </c>
      <c r="O772" s="21">
        <v>4.1671497861006698E-2</v>
      </c>
      <c r="P772" s="21">
        <v>5.8229038707439326E-2</v>
      </c>
      <c r="Q772" s="21">
        <v>0.65318201024009581</v>
      </c>
      <c r="R772" s="21">
        <f t="shared" si="46"/>
        <v>0.71141104894753515</v>
      </c>
      <c r="S772" s="76">
        <f t="shared" si="44"/>
        <v>711.41104894753516</v>
      </c>
      <c r="T772" s="21">
        <v>0.59710266762815345</v>
      </c>
      <c r="U772" s="21">
        <v>0.6394329552430611</v>
      </c>
    </row>
    <row r="773" spans="1:21">
      <c r="A773" s="34">
        <v>3</v>
      </c>
      <c r="B773" s="117" t="s">
        <v>10</v>
      </c>
      <c r="C773" s="33">
        <v>39381</v>
      </c>
      <c r="D773" s="69">
        <v>2007</v>
      </c>
      <c r="E773" s="32">
        <v>22.41</v>
      </c>
      <c r="F773" s="41"/>
      <c r="G773" s="41"/>
      <c r="H773" s="32">
        <v>54.2</v>
      </c>
      <c r="I773" s="32">
        <v>4.68</v>
      </c>
      <c r="J773" s="32">
        <v>5.86</v>
      </c>
      <c r="K773" s="32">
        <v>11.5</v>
      </c>
      <c r="L773" s="19">
        <v>24.719999999999963</v>
      </c>
      <c r="M773" s="21">
        <v>8.4715913158783018E-2</v>
      </c>
      <c r="N773" s="21">
        <v>3.3387942768934087E-2</v>
      </c>
      <c r="O773" s="21">
        <v>8.4715913158783018E-2</v>
      </c>
      <c r="P773" s="21">
        <v>3.3387942768934087E-2</v>
      </c>
      <c r="Q773" s="21">
        <v>0.7407152532683805</v>
      </c>
      <c r="R773" s="21">
        <f t="shared" si="46"/>
        <v>0.77410319603731459</v>
      </c>
      <c r="S773" s="76">
        <f t="shared" si="44"/>
        <v>774.10319603731455</v>
      </c>
      <c r="T773" s="21">
        <v>0.43471115171688757</v>
      </c>
      <c r="U773" s="21">
        <v>0.79283459432498549</v>
      </c>
    </row>
    <row r="774" spans="1:21">
      <c r="A774" s="34">
        <v>4</v>
      </c>
      <c r="B774" s="117" t="s">
        <v>8</v>
      </c>
      <c r="C774" s="33">
        <v>39381</v>
      </c>
      <c r="D774" s="69">
        <v>2007</v>
      </c>
      <c r="E774" s="32">
        <v>23.01</v>
      </c>
      <c r="F774" s="41"/>
      <c r="G774" s="41"/>
      <c r="H774" s="32">
        <v>9.1</v>
      </c>
      <c r="I774" s="32">
        <v>0.78</v>
      </c>
      <c r="J774" s="32">
        <v>5.3760000000000003</v>
      </c>
      <c r="K774" s="32">
        <v>-6.3</v>
      </c>
      <c r="L774" s="19">
        <v>11.319999999999997</v>
      </c>
      <c r="M774" s="21">
        <v>0.18142378680221941</v>
      </c>
      <c r="N774" s="21">
        <v>3.9905572686358859E-2</v>
      </c>
      <c r="O774" s="21">
        <v>0.18142378680221941</v>
      </c>
      <c r="P774" s="21">
        <v>3.9905572686358859E-2</v>
      </c>
      <c r="Q774" s="21">
        <v>0.85742624397275979</v>
      </c>
      <c r="R774" s="21">
        <f t="shared" si="46"/>
        <v>0.89733181665911865</v>
      </c>
      <c r="S774" s="76">
        <f t="shared" si="44"/>
        <v>897.33181665911866</v>
      </c>
      <c r="T774" s="21">
        <v>0.4372251626326687</v>
      </c>
      <c r="U774" s="21">
        <v>0.56741563707229925</v>
      </c>
    </row>
    <row r="775" spans="1:21">
      <c r="A775" s="34">
        <v>5</v>
      </c>
      <c r="B775" s="117" t="s">
        <v>6</v>
      </c>
      <c r="C775" s="33">
        <v>39381</v>
      </c>
      <c r="D775" s="69">
        <v>2007</v>
      </c>
      <c r="E775" s="32">
        <v>23.11</v>
      </c>
      <c r="F775" s="41"/>
      <c r="G775" s="41"/>
      <c r="H775" s="32">
        <v>76.3</v>
      </c>
      <c r="I775" s="32">
        <v>6.51</v>
      </c>
      <c r="J775" s="32">
        <v>6.39</v>
      </c>
      <c r="K775" s="32">
        <v>4.3</v>
      </c>
      <c r="L775" s="19">
        <v>69.039999999999992</v>
      </c>
      <c r="M775" s="21">
        <v>9.6755563972269948E-2</v>
      </c>
      <c r="N775" s="21">
        <v>1.9521292913349089</v>
      </c>
      <c r="O775" s="21">
        <v>9.6755563972269948E-2</v>
      </c>
      <c r="P775" s="21">
        <v>1.9521292913349089</v>
      </c>
      <c r="Q775" s="21">
        <v>1.0033149823532339</v>
      </c>
      <c r="R775" s="21">
        <f t="shared" si="46"/>
        <v>2.9554442736881428</v>
      </c>
      <c r="S775" s="76">
        <f t="shared" si="44"/>
        <v>2955.4442736881429</v>
      </c>
      <c r="T775" s="21">
        <v>0.33749706745327102</v>
      </c>
      <c r="U775" s="21">
        <v>0.55757349651173327</v>
      </c>
    </row>
    <row r="776" spans="1:21">
      <c r="A776" s="34">
        <v>6</v>
      </c>
      <c r="B776" s="117" t="s">
        <v>21</v>
      </c>
      <c r="C776" s="33">
        <v>39381</v>
      </c>
      <c r="D776" s="69">
        <v>2007</v>
      </c>
      <c r="E776" s="32">
        <v>21.94</v>
      </c>
      <c r="F776" s="41"/>
      <c r="G776" s="41"/>
      <c r="H776" s="32">
        <v>55.3</v>
      </c>
      <c r="I776" s="32">
        <v>4.8099999999999996</v>
      </c>
      <c r="J776" s="32">
        <v>4.84</v>
      </c>
      <c r="K776" s="32">
        <v>53.7</v>
      </c>
      <c r="L776" s="19">
        <v>0.9200000000000319</v>
      </c>
      <c r="M776" s="21">
        <v>5.3906482242264075E-2</v>
      </c>
      <c r="N776" s="21">
        <v>3.8682602196497187</v>
      </c>
      <c r="O776" s="21">
        <v>5.3906482242264075E-2</v>
      </c>
      <c r="P776" s="21">
        <v>3.8682602196497187</v>
      </c>
      <c r="Q776" s="21">
        <v>0.68235975791619086</v>
      </c>
      <c r="R776" s="21">
        <f t="shared" si="46"/>
        <v>4.5506199775659093</v>
      </c>
      <c r="S776" s="76">
        <f t="shared" si="44"/>
        <v>4550.6199775659097</v>
      </c>
      <c r="T776" s="21">
        <v>0.69389208788572576</v>
      </c>
      <c r="U776" s="21">
        <v>0.73011640206317208</v>
      </c>
    </row>
    <row r="777" spans="1:21">
      <c r="A777" s="34">
        <v>7</v>
      </c>
      <c r="B777" s="117" t="s">
        <v>22</v>
      </c>
      <c r="C777" s="33">
        <v>39381</v>
      </c>
      <c r="D777" s="69">
        <v>2007</v>
      </c>
      <c r="E777" s="32">
        <v>21.8</v>
      </c>
      <c r="F777" s="41"/>
      <c r="G777" s="41"/>
      <c r="H777" s="32">
        <v>50.4</v>
      </c>
      <c r="I777" s="32">
        <v>4.4000000000000004</v>
      </c>
      <c r="J777" s="32">
        <v>4.54</v>
      </c>
      <c r="K777" s="32">
        <v>66.2</v>
      </c>
      <c r="L777" s="19">
        <v>2.5600000000000067</v>
      </c>
      <c r="M777" s="21">
        <v>6.3406796674735338E-2</v>
      </c>
      <c r="N777" s="21">
        <v>1.0842163022870879</v>
      </c>
      <c r="O777" s="21">
        <v>6.3406796674735338E-2</v>
      </c>
      <c r="P777" s="21">
        <v>1.0842163022870879</v>
      </c>
      <c r="Q777" s="21">
        <v>0.68235975791619086</v>
      </c>
      <c r="R777" s="21">
        <f t="shared" si="46"/>
        <v>1.7665760602032787</v>
      </c>
      <c r="S777" s="76">
        <f t="shared" si="44"/>
        <v>1766.5760602032788</v>
      </c>
      <c r="T777" s="21">
        <v>0.54210018556532091</v>
      </c>
      <c r="U777" s="21">
        <v>0.57722383921713916</v>
      </c>
    </row>
    <row r="778" spans="1:21">
      <c r="A778" s="34">
        <v>8</v>
      </c>
      <c r="B778" s="117" t="s">
        <v>7</v>
      </c>
      <c r="C778" s="33">
        <v>39381</v>
      </c>
      <c r="D778" s="69">
        <v>2007</v>
      </c>
      <c r="E778" s="32">
        <v>25.73</v>
      </c>
      <c r="F778" s="41"/>
      <c r="G778" s="41"/>
      <c r="H778" s="32">
        <v>65.5</v>
      </c>
      <c r="I778" s="32">
        <v>5.32</v>
      </c>
      <c r="J778" s="32">
        <v>6.34</v>
      </c>
      <c r="K778" s="32">
        <v>8</v>
      </c>
      <c r="L778" s="19">
        <v>18.47999999999994</v>
      </c>
      <c r="M778" s="21">
        <v>4.6554837055267626E-2</v>
      </c>
      <c r="N778" s="21">
        <v>6.4248277875463763E-3</v>
      </c>
      <c r="O778" s="21">
        <v>4.6554837055267626E-2</v>
      </c>
      <c r="P778" s="21">
        <v>6.4248277875463763E-3</v>
      </c>
      <c r="Q778" s="21">
        <v>1.0324927300293287</v>
      </c>
      <c r="R778" s="21">
        <f t="shared" si="46"/>
        <v>1.038917557816875</v>
      </c>
      <c r="S778" s="76">
        <f t="shared" si="44"/>
        <v>1038.9175578168749</v>
      </c>
      <c r="T778" s="21">
        <v>0.53528857490837334</v>
      </c>
      <c r="U778" s="21">
        <v>0.67067326691892648</v>
      </c>
    </row>
    <row r="779" spans="1:21">
      <c r="A779" s="34">
        <v>9</v>
      </c>
      <c r="B779" s="117" t="s">
        <v>9</v>
      </c>
      <c r="C779" s="33">
        <v>39381</v>
      </c>
      <c r="D779" s="69">
        <v>2007</v>
      </c>
      <c r="E779" s="32">
        <v>21.66</v>
      </c>
      <c r="F779" s="41"/>
      <c r="G779" s="41"/>
      <c r="H779" s="32">
        <v>16.100000000000001</v>
      </c>
      <c r="I779" s="32">
        <v>1.39</v>
      </c>
      <c r="J779" s="32">
        <v>5.36</v>
      </c>
      <c r="K779" s="32">
        <v>-31.6</v>
      </c>
      <c r="L779" s="19">
        <v>51.960000000000008</v>
      </c>
      <c r="M779" s="21">
        <v>8.9315130799923315E-2</v>
      </c>
      <c r="N779" s="21">
        <v>6.8535988344297097E-2</v>
      </c>
      <c r="O779" s="21">
        <v>8.9315130799923315E-2</v>
      </c>
      <c r="P779" s="21">
        <v>6.8535988344297097E-2</v>
      </c>
      <c r="Q779" s="21">
        <v>0.85742624397275979</v>
      </c>
      <c r="R779" s="21">
        <f t="shared" si="46"/>
        <v>0.92596223231705688</v>
      </c>
      <c r="S779" s="76">
        <f t="shared" si="44"/>
        <v>925.96223231705687</v>
      </c>
      <c r="T779" s="21">
        <v>0.56970334595818772</v>
      </c>
      <c r="U779" s="21">
        <v>0.67133506602558513</v>
      </c>
    </row>
    <row r="780" spans="1:21">
      <c r="A780" s="34">
        <v>10</v>
      </c>
      <c r="B780" s="117" t="s">
        <v>23</v>
      </c>
      <c r="C780" s="33">
        <v>39381</v>
      </c>
      <c r="D780" s="69">
        <v>2007</v>
      </c>
      <c r="E780" s="32">
        <v>18.79</v>
      </c>
      <c r="F780" s="41"/>
      <c r="G780" s="41"/>
      <c r="H780" s="32">
        <v>69</v>
      </c>
      <c r="I780" s="32">
        <v>6.39</v>
      </c>
      <c r="J780" s="32">
        <v>5.31</v>
      </c>
      <c r="K780" s="32">
        <v>49.8</v>
      </c>
      <c r="L780" s="19">
        <v>2266.181818181818</v>
      </c>
      <c r="M780" s="21">
        <v>8.2247607166047482E-2</v>
      </c>
      <c r="N780" s="21">
        <v>1.0315196032830931E-2</v>
      </c>
      <c r="O780" s="21">
        <v>8.2247607166047482E-2</v>
      </c>
      <c r="P780" s="21">
        <v>1.0315196032830931E-2</v>
      </c>
      <c r="Q780" s="21">
        <v>1.9661806556643637</v>
      </c>
      <c r="R780" s="21">
        <f t="shared" si="46"/>
        <v>1.9764958516971947</v>
      </c>
      <c r="S780" s="76">
        <f t="shared" si="44"/>
        <v>1976.4958516971947</v>
      </c>
      <c r="T780" s="21">
        <v>0.95792228229336673</v>
      </c>
      <c r="U780" s="21">
        <v>1.2583671073875642</v>
      </c>
    </row>
    <row r="781" spans="1:21">
      <c r="A781" s="34">
        <v>11</v>
      </c>
      <c r="B781" s="117" t="s">
        <v>14</v>
      </c>
      <c r="C781" s="33">
        <v>39381</v>
      </c>
      <c r="D781" s="69">
        <v>2007</v>
      </c>
      <c r="E781" s="32">
        <v>18.82</v>
      </c>
      <c r="F781" s="41"/>
      <c r="G781" s="41"/>
      <c r="H781" s="32">
        <v>20.399999999999999</v>
      </c>
      <c r="I781" s="32">
        <v>1.89</v>
      </c>
      <c r="J781" s="32">
        <v>5.08</v>
      </c>
      <c r="K781" s="32">
        <v>13.3</v>
      </c>
      <c r="L781" s="19">
        <v>6.9230769230770148</v>
      </c>
      <c r="M781" s="21">
        <v>0.19007173657532878</v>
      </c>
      <c r="N781" s="21">
        <v>6.9974361007051483E-3</v>
      </c>
      <c r="O781" s="21">
        <v>0.19007173657532878</v>
      </c>
      <c r="P781" s="21">
        <v>6.9974361007051483E-3</v>
      </c>
      <c r="Q781" s="21">
        <v>0.79907074862057015</v>
      </c>
      <c r="R781" s="21">
        <f t="shared" si="46"/>
        <v>0.80606818472127528</v>
      </c>
      <c r="S781" s="76">
        <f t="shared" si="44"/>
        <v>806.06818472127532</v>
      </c>
      <c r="T781" s="21">
        <v>0.17332196271662001</v>
      </c>
      <c r="U781" s="21">
        <v>0.23128956772110926</v>
      </c>
    </row>
    <row r="782" spans="1:21">
      <c r="A782" s="34">
        <v>12</v>
      </c>
      <c r="B782" s="117" t="s">
        <v>15</v>
      </c>
      <c r="C782" s="33">
        <v>39381</v>
      </c>
      <c r="D782" s="69">
        <v>2007</v>
      </c>
      <c r="E782" s="32">
        <v>25.86</v>
      </c>
      <c r="F782" s="41"/>
      <c r="G782" s="41"/>
      <c r="H782" s="32">
        <v>103</v>
      </c>
      <c r="I782" s="32">
        <v>8.35</v>
      </c>
      <c r="J782" s="32">
        <v>7.55</v>
      </c>
      <c r="K782" s="32">
        <v>0.5</v>
      </c>
      <c r="L782" s="19">
        <v>8.960000000000079</v>
      </c>
      <c r="M782" s="21">
        <v>0.1000407194302273</v>
      </c>
      <c r="N782" s="21">
        <v>0.22256762458400481</v>
      </c>
      <c r="O782" s="21">
        <v>0.1000407194302273</v>
      </c>
      <c r="P782" s="21">
        <v>0.22256762458400481</v>
      </c>
      <c r="Q782" s="21">
        <v>1.1492037207337082</v>
      </c>
      <c r="R782" s="21">
        <f t="shared" si="46"/>
        <v>1.3717713453177129</v>
      </c>
      <c r="S782" s="76">
        <f t="shared" si="44"/>
        <v>1371.771345317713</v>
      </c>
      <c r="T782" s="21">
        <v>1.3124398831088855</v>
      </c>
      <c r="U782" s="21">
        <v>1.3231378383486154</v>
      </c>
    </row>
    <row r="783" spans="1:21">
      <c r="A783" s="34">
        <v>13</v>
      </c>
      <c r="B783" s="117" t="s">
        <v>16</v>
      </c>
      <c r="C783" s="33">
        <v>39381</v>
      </c>
      <c r="D783" s="69">
        <v>2007</v>
      </c>
      <c r="E783" s="32">
        <v>22.25</v>
      </c>
      <c r="F783" s="41"/>
      <c r="G783" s="41"/>
      <c r="H783" s="32">
        <v>49.4</v>
      </c>
      <c r="I783" s="32">
        <v>4.28</v>
      </c>
      <c r="J783" s="32">
        <v>5.99</v>
      </c>
      <c r="K783" s="32">
        <v>2.8</v>
      </c>
      <c r="L783" s="19">
        <v>25.120000000000033</v>
      </c>
      <c r="M783" s="21">
        <v>7.6636206491914938E-2</v>
      </c>
      <c r="N783" s="21">
        <v>4.7147383705719706E-2</v>
      </c>
      <c r="O783" s="21">
        <v>7.6636206491914938E-2</v>
      </c>
      <c r="P783" s="21">
        <v>4.7147383705719706E-2</v>
      </c>
      <c r="Q783" s="21">
        <v>0.82824849629666497</v>
      </c>
      <c r="R783" s="21">
        <f t="shared" si="46"/>
        <v>0.87539588000238466</v>
      </c>
      <c r="S783" s="76">
        <f t="shared" si="44"/>
        <v>875.39588000238462</v>
      </c>
      <c r="T783" s="21">
        <v>1.6773621567827059</v>
      </c>
      <c r="U783" s="21">
        <v>1.6879581027440238</v>
      </c>
    </row>
    <row r="784" spans="1:21">
      <c r="A784" s="34">
        <v>14</v>
      </c>
      <c r="B784" s="117" t="s">
        <v>17</v>
      </c>
      <c r="C784" s="33">
        <v>39381</v>
      </c>
      <c r="D784" s="69">
        <v>2007</v>
      </c>
      <c r="E784" s="32"/>
      <c r="F784" s="41"/>
      <c r="G784" s="41"/>
      <c r="H784" s="32"/>
      <c r="I784" s="32"/>
      <c r="J784" s="32"/>
      <c r="K784" s="32"/>
      <c r="L784" s="19">
        <v>0.68000000000001393</v>
      </c>
      <c r="M784" s="21">
        <v>7.8944694111020092E-2</v>
      </c>
      <c r="N784" s="21">
        <v>10.063848485185604</v>
      </c>
      <c r="O784" s="21">
        <v>7.8944694111020092E-2</v>
      </c>
      <c r="P784" s="21">
        <v>10.063848485185604</v>
      </c>
      <c r="Q784" s="21">
        <v>1.7619364219316997</v>
      </c>
      <c r="R784" s="21">
        <f t="shared" si="46"/>
        <v>11.825784907117303</v>
      </c>
      <c r="S784" s="76">
        <f t="shared" si="44"/>
        <v>11825.784907117302</v>
      </c>
      <c r="T784" s="21">
        <v>1.7809712762671255</v>
      </c>
      <c r="U784" s="21">
        <v>1.8351150733323478</v>
      </c>
    </row>
    <row r="785" spans="1:21">
      <c r="A785" s="34">
        <v>15</v>
      </c>
      <c r="B785" s="117" t="s">
        <v>18</v>
      </c>
      <c r="C785" s="33">
        <v>39381</v>
      </c>
      <c r="D785" s="69">
        <v>2007</v>
      </c>
      <c r="E785" s="32">
        <v>22.79</v>
      </c>
      <c r="F785" s="41"/>
      <c r="G785" s="41"/>
      <c r="H785" s="32" t="s">
        <v>107</v>
      </c>
      <c r="I785" s="32">
        <v>4.51</v>
      </c>
      <c r="J785" s="32">
        <v>6.13</v>
      </c>
      <c r="K785" s="32">
        <v>21.4</v>
      </c>
      <c r="L785" s="19">
        <v>28.359999999999943</v>
      </c>
      <c r="M785" s="21">
        <v>0.32858099372163868</v>
      </c>
      <c r="N785" s="21">
        <v>0.71928849482825796</v>
      </c>
      <c r="O785" s="21">
        <v>0.32858099372163868</v>
      </c>
      <c r="P785" s="21">
        <v>0.71928849482825796</v>
      </c>
      <c r="Q785" s="21">
        <v>2.6664465998906399</v>
      </c>
      <c r="R785" s="21">
        <f t="shared" si="46"/>
        <v>3.385735094718898</v>
      </c>
      <c r="S785" s="76">
        <f t="shared" si="44"/>
        <v>3385.7350947188979</v>
      </c>
      <c r="T785" s="21">
        <v>1.3535133857734714</v>
      </c>
      <c r="U785" s="21">
        <v>1.4902675665917431</v>
      </c>
    </row>
    <row r="786" spans="1:21">
      <c r="A786" s="34" t="s">
        <v>87</v>
      </c>
      <c r="B786" s="117"/>
      <c r="C786" s="33">
        <v>39381</v>
      </c>
      <c r="D786" s="69">
        <v>2007</v>
      </c>
      <c r="E786" s="32"/>
      <c r="F786" s="41"/>
      <c r="G786" s="41"/>
      <c r="H786" s="32"/>
      <c r="I786" s="32"/>
      <c r="J786" s="32"/>
      <c r="K786" s="32"/>
      <c r="L786" s="19">
        <v>68.880000000000052</v>
      </c>
      <c r="M786" s="21">
        <v>9.819392933494317E-2</v>
      </c>
      <c r="N786" s="21">
        <v>2.0021483116314247</v>
      </c>
      <c r="O786" s="21">
        <v>9.819392933494317E-2</v>
      </c>
      <c r="P786" s="21">
        <v>2.0021483116314247</v>
      </c>
      <c r="Q786" s="21">
        <v>1.0908482253815186</v>
      </c>
      <c r="R786" s="21">
        <f t="shared" si="46"/>
        <v>3.0929965370129433</v>
      </c>
      <c r="S786" s="76">
        <f t="shared" si="44"/>
        <v>3092.9965370129435</v>
      </c>
      <c r="T786" s="21">
        <v>0.33201040849518121</v>
      </c>
      <c r="U786" s="21">
        <v>0.77591629408552987</v>
      </c>
    </row>
    <row r="787" spans="1:21">
      <c r="A787" s="34" t="s">
        <v>59</v>
      </c>
      <c r="B787" s="117"/>
      <c r="C787" s="33">
        <v>39381</v>
      </c>
      <c r="D787" s="69">
        <v>2007</v>
      </c>
      <c r="E787" s="32"/>
      <c r="F787" s="41"/>
      <c r="G787" s="41"/>
      <c r="H787" s="32"/>
      <c r="I787" s="32"/>
      <c r="J787" s="32"/>
      <c r="K787" s="32"/>
      <c r="L787" s="19">
        <v>-0.27999999999994696</v>
      </c>
      <c r="M787" s="21">
        <v>3.8173251238208861E-2</v>
      </c>
      <c r="N787" s="21">
        <v>1.7068605843909304E-2</v>
      </c>
      <c r="O787" s="21">
        <v>3.8173251238208861E-2</v>
      </c>
      <c r="P787" s="21">
        <v>1.7068605843909304E-2</v>
      </c>
      <c r="Q787" s="21">
        <v>0.18633804742257842</v>
      </c>
      <c r="R787" s="21">
        <f t="shared" si="46"/>
        <v>0.20340665326648771</v>
      </c>
      <c r="S787" s="76">
        <f t="shared" si="44"/>
        <v>203.40665326648772</v>
      </c>
      <c r="T787" s="21">
        <v>5.9533846545172936E-3</v>
      </c>
      <c r="U787" s="21">
        <v>1.9167850363336764E-3</v>
      </c>
    </row>
    <row r="788" spans="1:21">
      <c r="A788" s="34">
        <v>1</v>
      </c>
      <c r="B788" s="75" t="s">
        <v>3</v>
      </c>
      <c r="C788" s="33">
        <v>39404</v>
      </c>
      <c r="D788" s="69">
        <v>2007</v>
      </c>
      <c r="E788" s="32">
        <v>14.21</v>
      </c>
      <c r="F788" s="41"/>
      <c r="G788" s="41"/>
      <c r="H788" s="32">
        <v>95.3</v>
      </c>
      <c r="I788" s="32">
        <v>9.7200000000000006</v>
      </c>
      <c r="J788" s="32">
        <v>4.99</v>
      </c>
      <c r="K788" s="32">
        <v>87.5</v>
      </c>
      <c r="L788" s="34">
        <v>0.8799999999999919</v>
      </c>
      <c r="M788" s="21">
        <v>0.12261322280599604</v>
      </c>
      <c r="N788" s="21">
        <v>0.2404775618425376</v>
      </c>
      <c r="O788" s="21">
        <v>0.12261322280599604</v>
      </c>
      <c r="P788" s="21">
        <v>0.2404775618425376</v>
      </c>
      <c r="Q788" s="21">
        <v>0.52388804278741774</v>
      </c>
      <c r="R788" s="21">
        <f t="shared" si="46"/>
        <v>0.7643656046299554</v>
      </c>
      <c r="S788" s="76">
        <f t="shared" si="44"/>
        <v>764.36560462995544</v>
      </c>
      <c r="T788" s="21">
        <v>0.82332876380312547</v>
      </c>
      <c r="U788" s="21">
        <v>0.81960589268576522</v>
      </c>
    </row>
    <row r="789" spans="1:21">
      <c r="A789" s="34">
        <v>2</v>
      </c>
      <c r="B789" s="117" t="s">
        <v>4</v>
      </c>
      <c r="C789" s="33">
        <v>39404</v>
      </c>
      <c r="D789" s="69">
        <v>2007</v>
      </c>
      <c r="E789" s="32">
        <v>14.54</v>
      </c>
      <c r="F789" s="41"/>
      <c r="G789" s="41"/>
      <c r="H789" s="32">
        <v>94.8</v>
      </c>
      <c r="I789" s="32">
        <v>9.6</v>
      </c>
      <c r="J789" s="32">
        <v>5.12</v>
      </c>
      <c r="K789" s="32">
        <v>71.8</v>
      </c>
      <c r="L789" s="16">
        <v>0.28000000000000247</v>
      </c>
      <c r="M789" s="21">
        <v>4.2037359598417604E-2</v>
      </c>
      <c r="N789" s="21">
        <v>0.3162570065981129</v>
      </c>
      <c r="O789" s="21">
        <v>4.2037359598417604E-2</v>
      </c>
      <c r="P789" s="21">
        <v>0.3162570065981129</v>
      </c>
      <c r="Q789" s="21">
        <v>0.46656333569175779</v>
      </c>
      <c r="R789" s="21">
        <f t="shared" si="46"/>
        <v>0.78282034228987074</v>
      </c>
      <c r="S789" s="76">
        <f t="shared" si="44"/>
        <v>782.82034228987072</v>
      </c>
      <c r="T789" s="21">
        <v>0.48969912049930192</v>
      </c>
      <c r="U789" s="21">
        <v>0.54051042462103982</v>
      </c>
    </row>
    <row r="790" spans="1:21">
      <c r="A790" s="34">
        <v>3</v>
      </c>
      <c r="B790" s="117" t="s">
        <v>10</v>
      </c>
      <c r="C790" s="33">
        <v>39404</v>
      </c>
      <c r="D790" s="69">
        <v>2007</v>
      </c>
      <c r="E790" s="32">
        <v>13.55</v>
      </c>
      <c r="F790" s="41"/>
      <c r="G790" s="41"/>
      <c r="H790" s="32">
        <v>75</v>
      </c>
      <c r="I790" s="32">
        <v>7.75</v>
      </c>
      <c r="J790" s="32">
        <v>4.3499999999999996</v>
      </c>
      <c r="K790" s="32">
        <v>98.9</v>
      </c>
      <c r="L790" s="16">
        <v>2.0000000000000018</v>
      </c>
      <c r="M790" s="21">
        <v>8.5925713008938143E-2</v>
      </c>
      <c r="N790" s="21">
        <v>0.27426468340805471</v>
      </c>
      <c r="O790" s="21">
        <v>8.5925713008938143E-2</v>
      </c>
      <c r="P790" s="21">
        <v>0.27426468340805471</v>
      </c>
      <c r="Q790" s="21">
        <v>0.52388804278741774</v>
      </c>
      <c r="R790" s="21">
        <f t="shared" si="46"/>
        <v>0.7981527261954724</v>
      </c>
      <c r="S790" s="76">
        <f t="shared" si="44"/>
        <v>798.15272619547238</v>
      </c>
      <c r="T790" s="21">
        <v>0.71087126258657318</v>
      </c>
      <c r="U790" s="21">
        <v>0.75443771963299511</v>
      </c>
    </row>
    <row r="791" spans="1:21">
      <c r="A791" s="34">
        <v>4</v>
      </c>
      <c r="B791" s="117" t="s">
        <v>8</v>
      </c>
      <c r="C791" s="33">
        <v>39404</v>
      </c>
      <c r="D791" s="69">
        <v>2007</v>
      </c>
      <c r="E791" s="32">
        <v>13.81</v>
      </c>
      <c r="F791" s="41"/>
      <c r="G791" s="41"/>
      <c r="H791" s="32">
        <v>24.5</v>
      </c>
      <c r="I791" s="32">
        <v>2.5099999999999998</v>
      </c>
      <c r="J791" s="32">
        <v>4.17</v>
      </c>
      <c r="K791" s="32">
        <v>88.1</v>
      </c>
      <c r="L791" s="16">
        <v>1.0799999999999699</v>
      </c>
      <c r="M791" s="21">
        <v>0.14316453560062303</v>
      </c>
      <c r="N791" s="21">
        <v>0.18454995820749442</v>
      </c>
      <c r="O791" s="21">
        <v>0.14316453560062303</v>
      </c>
      <c r="P791" s="21">
        <v>0.18454995820749442</v>
      </c>
      <c r="Q791" s="21">
        <v>0.86783628536137836</v>
      </c>
      <c r="R791" s="21">
        <f t="shared" si="46"/>
        <v>1.0523862435688729</v>
      </c>
      <c r="S791" s="76">
        <f t="shared" si="44"/>
        <v>1052.3862435688729</v>
      </c>
      <c r="T791" s="21">
        <v>0.9556508953872429</v>
      </c>
      <c r="U791" s="21">
        <v>0.99481550451915868</v>
      </c>
    </row>
    <row r="792" spans="1:21">
      <c r="A792" s="34">
        <v>5</v>
      </c>
      <c r="B792" s="117" t="s">
        <v>6</v>
      </c>
      <c r="C792" s="33">
        <v>39404</v>
      </c>
      <c r="D792" s="69">
        <v>2007</v>
      </c>
      <c r="E792" s="32">
        <v>16.59</v>
      </c>
      <c r="F792" s="41"/>
      <c r="G792" s="41"/>
      <c r="H792" s="32">
        <v>72.8</v>
      </c>
      <c r="I792" s="32">
        <v>7.06</v>
      </c>
      <c r="J792" s="32">
        <v>5.47</v>
      </c>
      <c r="K792" s="32">
        <v>253.6</v>
      </c>
      <c r="L792" s="16">
        <v>1.7199999999999993</v>
      </c>
      <c r="M792" s="21">
        <v>9.0848917523252026E-2</v>
      </c>
      <c r="N792" s="21">
        <v>5.1254618531405463</v>
      </c>
      <c r="O792" s="21">
        <v>9.0848917523252026E-2</v>
      </c>
      <c r="P792" s="21">
        <v>5.1254618531405463</v>
      </c>
      <c r="Q792" s="21">
        <v>2.1863045485615604</v>
      </c>
      <c r="R792" s="21">
        <f t="shared" si="46"/>
        <v>7.3117664017021067</v>
      </c>
      <c r="S792" s="76">
        <f t="shared" si="44"/>
        <v>7311.766401702107</v>
      </c>
      <c r="T792" s="21">
        <v>0.59503145179144656</v>
      </c>
      <c r="U792" s="21">
        <v>0.67332173209953905</v>
      </c>
    </row>
    <row r="793" spans="1:21">
      <c r="A793" s="34">
        <v>6</v>
      </c>
      <c r="B793" s="117" t="s">
        <v>21</v>
      </c>
      <c r="C793" s="33">
        <v>39404</v>
      </c>
      <c r="D793" s="69">
        <v>2007</v>
      </c>
      <c r="E793" s="32">
        <v>14.48</v>
      </c>
      <c r="F793" s="41"/>
      <c r="G793" s="41"/>
      <c r="H793" s="32">
        <v>71.3</v>
      </c>
      <c r="I793" s="32">
        <v>7.26</v>
      </c>
      <c r="J793" s="32">
        <v>4.63</v>
      </c>
      <c r="K793" s="32">
        <v>26.2</v>
      </c>
      <c r="L793" s="16">
        <v>-0.12000000000000899</v>
      </c>
      <c r="M793" s="21">
        <v>9.3301759630027625E-2</v>
      </c>
      <c r="N793" s="21">
        <v>9.4172134575634203</v>
      </c>
      <c r="O793" s="21">
        <v>9.3301759630027625E-2</v>
      </c>
      <c r="P793" s="21">
        <v>9.4172134575634203</v>
      </c>
      <c r="Q793" s="21">
        <v>0.55255039633524783</v>
      </c>
      <c r="R793" s="21">
        <f t="shared" si="46"/>
        <v>9.9697638538986677</v>
      </c>
      <c r="S793" s="76">
        <f t="shared" si="44"/>
        <v>9969.7638538986685</v>
      </c>
      <c r="T793" s="21">
        <v>0.93015480541677253</v>
      </c>
      <c r="U793" s="21">
        <v>1.0137437302306613</v>
      </c>
    </row>
    <row r="794" spans="1:21">
      <c r="A794" s="34">
        <v>7</v>
      </c>
      <c r="B794" s="117" t="s">
        <v>22</v>
      </c>
      <c r="C794" s="33">
        <v>39404</v>
      </c>
      <c r="D794" s="69">
        <v>2007</v>
      </c>
      <c r="E794" s="32">
        <v>13.17</v>
      </c>
      <c r="F794" s="41"/>
      <c r="G794" s="41"/>
      <c r="H794" s="32">
        <v>82.5</v>
      </c>
      <c r="I794" s="32">
        <v>8.6199999999999992</v>
      </c>
      <c r="J794" s="32">
        <v>4.18</v>
      </c>
      <c r="K794" s="32">
        <v>124.5</v>
      </c>
      <c r="L794" s="16">
        <v>-1.4000000000000123</v>
      </c>
      <c r="M794" s="21">
        <v>5.300506787585707E-2</v>
      </c>
      <c r="N794" s="21">
        <v>9.0280936375467054</v>
      </c>
      <c r="O794" s="21">
        <v>5.300506787585707E-2</v>
      </c>
      <c r="P794" s="21">
        <v>9.0280936375467054</v>
      </c>
      <c r="Q794" s="21">
        <v>0.55255039633524783</v>
      </c>
      <c r="R794" s="21">
        <f t="shared" si="46"/>
        <v>9.5806440338819527</v>
      </c>
      <c r="S794" s="76">
        <f t="shared" si="44"/>
        <v>9580.6440338819521</v>
      </c>
      <c r="T794" s="21">
        <v>0.92320132633391694</v>
      </c>
      <c r="U794" s="21">
        <v>0.93922321594363145</v>
      </c>
    </row>
    <row r="795" spans="1:21">
      <c r="A795" s="34">
        <v>8</v>
      </c>
      <c r="B795" s="117" t="s">
        <v>7</v>
      </c>
      <c r="C795" s="33">
        <v>39404</v>
      </c>
      <c r="D795" s="69">
        <v>2007</v>
      </c>
      <c r="E795" s="32">
        <v>16.75</v>
      </c>
      <c r="F795" s="41"/>
      <c r="G795" s="41"/>
      <c r="H795" s="32">
        <v>102.4</v>
      </c>
      <c r="I795" s="32">
        <v>9.85</v>
      </c>
      <c r="J795" s="32">
        <v>5.85</v>
      </c>
      <c r="K795" s="32">
        <v>71.7</v>
      </c>
      <c r="L795" s="16">
        <v>10.40000000000002</v>
      </c>
      <c r="M795" s="21">
        <v>3.8796103957321276E-2</v>
      </c>
      <c r="N795" s="21">
        <v>1.8428531102375328E-2</v>
      </c>
      <c r="O795" s="21">
        <v>3.8796103957321276E-2</v>
      </c>
      <c r="P795" s="21">
        <v>1.8428531102375328E-2</v>
      </c>
      <c r="Q795" s="21">
        <v>1.0111480531005286</v>
      </c>
      <c r="R795" s="21">
        <f t="shared" si="46"/>
        <v>1.0295765842029039</v>
      </c>
      <c r="S795" s="76">
        <f t="shared" si="44"/>
        <v>1029.5765842029039</v>
      </c>
      <c r="T795" s="21">
        <v>0.35516217705916386</v>
      </c>
      <c r="U795" s="21">
        <v>0.45800009265211383</v>
      </c>
    </row>
    <row r="796" spans="1:21">
      <c r="A796" s="34">
        <v>9</v>
      </c>
      <c r="B796" s="117" t="s">
        <v>9</v>
      </c>
      <c r="C796" s="33">
        <v>39404</v>
      </c>
      <c r="D796" s="69">
        <v>2007</v>
      </c>
      <c r="E796" s="32">
        <v>12.8</v>
      </c>
      <c r="F796" s="41"/>
      <c r="G796" s="41"/>
      <c r="H796" s="32">
        <v>15</v>
      </c>
      <c r="I796" s="32">
        <v>1.62</v>
      </c>
      <c r="J796" s="32">
        <v>4.5999999999999996</v>
      </c>
      <c r="K796" s="32">
        <v>-14.6</v>
      </c>
      <c r="L796" s="16">
        <v>73.799999999999983</v>
      </c>
      <c r="M796" s="21">
        <v>4.639991448832563E-2</v>
      </c>
      <c r="N796" s="21">
        <v>8.12117038394361E-3</v>
      </c>
      <c r="O796" s="21">
        <v>4.639991448832563E-2</v>
      </c>
      <c r="P796" s="21">
        <v>8.12117038394361E-3</v>
      </c>
      <c r="Q796" s="21">
        <v>0.98248569955269871</v>
      </c>
      <c r="R796" s="21">
        <f t="shared" si="46"/>
        <v>0.99060686993664238</v>
      </c>
      <c r="S796" s="76">
        <f t="shared" si="44"/>
        <v>990.6068699366424</v>
      </c>
      <c r="T796" s="21">
        <v>0.26160783749748545</v>
      </c>
      <c r="U796" s="21">
        <v>1.0329856834401447</v>
      </c>
    </row>
    <row r="797" spans="1:21">
      <c r="A797" s="34">
        <v>10</v>
      </c>
      <c r="B797" s="117" t="s">
        <v>23</v>
      </c>
      <c r="C797" s="33">
        <v>39404</v>
      </c>
      <c r="D797" s="69">
        <v>2007</v>
      </c>
      <c r="E797" s="32">
        <v>12.5</v>
      </c>
      <c r="F797" s="41"/>
      <c r="G797" s="41"/>
      <c r="H797" s="32">
        <v>35.5</v>
      </c>
      <c r="I797" s="32">
        <v>3.75</v>
      </c>
      <c r="J797" s="32">
        <v>4.91</v>
      </c>
      <c r="K797" s="32">
        <v>35.1</v>
      </c>
      <c r="L797" s="16">
        <v>7.6800000000000201</v>
      </c>
      <c r="M797" s="21">
        <v>3.1437577636994465E-2</v>
      </c>
      <c r="N797" s="21">
        <v>9.5282607451768891E-3</v>
      </c>
      <c r="O797" s="21">
        <v>3.1437577636994465E-2</v>
      </c>
      <c r="P797" s="21">
        <v>9.5282607451768891E-3</v>
      </c>
      <c r="Q797" s="21">
        <v>1.2404468814831691</v>
      </c>
      <c r="R797" s="21">
        <f t="shared" si="46"/>
        <v>1.249975142228346</v>
      </c>
      <c r="S797" s="76">
        <f t="shared" si="44"/>
        <v>1249.9751422283462</v>
      </c>
      <c r="T797" s="21">
        <v>0.54646011271638928</v>
      </c>
      <c r="U797" s="21">
        <v>0.89268697040982659</v>
      </c>
    </row>
    <row r="798" spans="1:21">
      <c r="A798" s="34">
        <v>12</v>
      </c>
      <c r="B798" s="117" t="s">
        <v>15</v>
      </c>
      <c r="C798" s="33">
        <v>39404</v>
      </c>
      <c r="D798" s="69">
        <v>2007</v>
      </c>
      <c r="E798" s="32">
        <v>18.190000000000001</v>
      </c>
      <c r="F798" s="41"/>
      <c r="G798" s="41"/>
      <c r="H798" s="32">
        <v>163.19999999999999</v>
      </c>
      <c r="I798" s="32">
        <v>15.33</v>
      </c>
      <c r="J798" s="32">
        <v>6.83</v>
      </c>
      <c r="K798" s="32">
        <v>52.6</v>
      </c>
      <c r="L798" s="16">
        <v>4.6399999999999775</v>
      </c>
      <c r="M798" s="21">
        <v>4.3071057343415889E-2</v>
      </c>
      <c r="N798" s="21">
        <v>1.0707124668969215</v>
      </c>
      <c r="O798" s="21">
        <v>4.3071057343415889E-2</v>
      </c>
      <c r="P798" s="21">
        <v>1.0707124668969215</v>
      </c>
      <c r="Q798" s="21">
        <v>1.4124210027701494</v>
      </c>
      <c r="R798" s="21">
        <f t="shared" si="46"/>
        <v>2.483133469667071</v>
      </c>
      <c r="S798" s="76">
        <f t="shared" si="44"/>
        <v>2483.133469667071</v>
      </c>
      <c r="T798" s="21">
        <v>2.0729365534609689</v>
      </c>
      <c r="U798" s="21">
        <v>2.4905492474808457</v>
      </c>
    </row>
    <row r="799" spans="1:21">
      <c r="A799" s="34">
        <v>13</v>
      </c>
      <c r="B799" s="117" t="s">
        <v>16</v>
      </c>
      <c r="C799" s="33">
        <v>39404</v>
      </c>
      <c r="D799" s="69">
        <v>2007</v>
      </c>
      <c r="E799" s="32">
        <v>14.15</v>
      </c>
      <c r="F799" s="41"/>
      <c r="G799" s="41"/>
      <c r="H799" s="32">
        <v>15</v>
      </c>
      <c r="I799" s="32">
        <v>1.53</v>
      </c>
      <c r="J799" s="32">
        <v>5.29</v>
      </c>
      <c r="K799" s="32">
        <v>12.9</v>
      </c>
      <c r="L799" s="16">
        <v>3.8400000000000656</v>
      </c>
      <c r="M799" s="21">
        <v>7.5956661874971604E-2</v>
      </c>
      <c r="N799" s="21">
        <v>3.6686800006570985E-2</v>
      </c>
      <c r="O799" s="21">
        <v>7.5956661874971604E-2</v>
      </c>
      <c r="P799" s="21">
        <v>3.6686800006570985E-2</v>
      </c>
      <c r="Q799" s="21">
        <v>0.66719981052656818</v>
      </c>
      <c r="R799" s="21">
        <f t="shared" si="46"/>
        <v>0.70388661053313917</v>
      </c>
      <c r="S799" s="76">
        <f t="shared" si="44"/>
        <v>703.88661053313922</v>
      </c>
      <c r="T799" s="21">
        <v>1.0430268668777707</v>
      </c>
      <c r="U799" s="21">
        <v>1.224045729710395</v>
      </c>
    </row>
    <row r="800" spans="1:21">
      <c r="A800" s="34" t="s">
        <v>87</v>
      </c>
      <c r="B800" s="117"/>
      <c r="C800" s="33">
        <v>39404</v>
      </c>
      <c r="D800" s="69">
        <v>2007</v>
      </c>
      <c r="E800" s="32"/>
      <c r="F800" s="41"/>
      <c r="G800" s="41"/>
      <c r="H800" s="32"/>
      <c r="I800" s="32"/>
      <c r="J800" s="32"/>
      <c r="K800" s="32"/>
      <c r="L800" s="16">
        <v>3.1200000000000117</v>
      </c>
      <c r="M800" s="21">
        <v>7.8341630450755151E-2</v>
      </c>
      <c r="N800" s="21">
        <v>5.19669792178997</v>
      </c>
      <c r="O800" s="21">
        <v>7.8341630450755151E-2</v>
      </c>
      <c r="P800" s="21">
        <v>5.19669792178997</v>
      </c>
      <c r="Q800" s="21">
        <v>2.1003174879180708</v>
      </c>
      <c r="R800" s="21">
        <f t="shared" si="46"/>
        <v>7.2970154097080409</v>
      </c>
      <c r="S800" s="76">
        <f t="shared" si="44"/>
        <v>7297.0154097080413</v>
      </c>
      <c r="T800" s="21">
        <v>0.59056748991109487</v>
      </c>
      <c r="U800" s="21">
        <v>0.66718661658347189</v>
      </c>
    </row>
    <row r="801" spans="1:21">
      <c r="A801" s="34" t="s">
        <v>59</v>
      </c>
      <c r="B801" s="117"/>
      <c r="C801" s="33">
        <v>39404</v>
      </c>
      <c r="D801" s="69">
        <v>2007</v>
      </c>
      <c r="E801" s="32"/>
      <c r="F801" s="41"/>
      <c r="G801" s="41"/>
      <c r="H801" s="32"/>
      <c r="I801" s="32"/>
      <c r="J801" s="32"/>
      <c r="K801" s="32"/>
      <c r="L801" s="16">
        <v>0.12000000000000899</v>
      </c>
      <c r="M801" s="21">
        <v>5.7998353593221683E-2</v>
      </c>
      <c r="N801" s="21">
        <v>1.8750636124826317E-2</v>
      </c>
      <c r="O801" s="21">
        <v>5.7998353593221683E-2</v>
      </c>
      <c r="P801" s="21">
        <v>1.8750636124826317E-2</v>
      </c>
      <c r="Q801" s="21">
        <v>0.29458921440477748</v>
      </c>
      <c r="R801" s="21">
        <f t="shared" si="46"/>
        <v>0.31333985052960378</v>
      </c>
      <c r="S801" s="76">
        <f t="shared" si="44"/>
        <v>313.33985052960378</v>
      </c>
      <c r="T801" s="21">
        <v>4.2947732635206792E-3</v>
      </c>
      <c r="U801" s="21">
        <v>6.5287937524333567E-3</v>
      </c>
    </row>
    <row r="802" spans="1:21">
      <c r="A802" s="34">
        <v>1</v>
      </c>
      <c r="B802" s="75" t="s">
        <v>3</v>
      </c>
      <c r="C802" s="37">
        <v>39430</v>
      </c>
      <c r="D802" s="69">
        <v>2007</v>
      </c>
      <c r="E802" s="32">
        <v>18.05</v>
      </c>
      <c r="F802" s="41"/>
      <c r="G802" s="41"/>
      <c r="H802" s="32">
        <v>69.400000000000006</v>
      </c>
      <c r="I802" s="32">
        <v>6.54</v>
      </c>
      <c r="J802" s="32">
        <v>5.13</v>
      </c>
      <c r="K802" s="32">
        <v>36.5</v>
      </c>
      <c r="L802" s="34"/>
      <c r="M802" s="21">
        <v>4.7E-2</v>
      </c>
      <c r="N802" s="32"/>
      <c r="O802" s="21"/>
      <c r="P802" s="21">
        <v>6.6000000000000003E-2</v>
      </c>
      <c r="Q802" s="21">
        <v>0.48299999999999998</v>
      </c>
      <c r="R802" s="21">
        <f>P802+Q802</f>
        <v>0.54899999999999993</v>
      </c>
      <c r="S802" s="76">
        <f t="shared" si="44"/>
        <v>548.99999999999989</v>
      </c>
      <c r="T802" s="21">
        <v>0.92100000000000004</v>
      </c>
      <c r="U802" s="21">
        <v>0.96799999999999997</v>
      </c>
    </row>
    <row r="803" spans="1:21">
      <c r="A803" s="34">
        <v>2</v>
      </c>
      <c r="B803" s="117" t="s">
        <v>4</v>
      </c>
      <c r="C803" s="37">
        <v>39430</v>
      </c>
      <c r="D803" s="69">
        <v>2007</v>
      </c>
      <c r="E803" s="32">
        <v>18.28</v>
      </c>
      <c r="F803" s="41"/>
      <c r="G803" s="41"/>
      <c r="H803" s="32">
        <v>70.7</v>
      </c>
      <c r="I803" s="32">
        <v>6.63</v>
      </c>
      <c r="J803" s="32">
        <v>5.09</v>
      </c>
      <c r="K803" s="32">
        <v>70.099999999999994</v>
      </c>
      <c r="L803" s="16"/>
      <c r="M803" s="21">
        <v>1.7999999999999999E-2</v>
      </c>
      <c r="N803" s="32"/>
      <c r="O803" s="21"/>
      <c r="P803" s="21">
        <v>7.3999999999999996E-2</v>
      </c>
      <c r="Q803" s="21">
        <v>0.33100000000000002</v>
      </c>
      <c r="R803" s="21">
        <f>P803+Q803</f>
        <v>0.40500000000000003</v>
      </c>
      <c r="S803" s="76">
        <f t="shared" si="44"/>
        <v>405</v>
      </c>
      <c r="T803" s="21">
        <v>0.65500000000000003</v>
      </c>
      <c r="U803" s="21">
        <v>0.68799999999999994</v>
      </c>
    </row>
    <row r="804" spans="1:21">
      <c r="A804" s="34">
        <v>3</v>
      </c>
      <c r="B804" s="117" t="s">
        <v>10</v>
      </c>
      <c r="C804" s="37">
        <v>39430</v>
      </c>
      <c r="D804" s="69">
        <v>2007</v>
      </c>
      <c r="E804" s="32">
        <v>18.45</v>
      </c>
      <c r="F804" s="41"/>
      <c r="G804" s="41"/>
      <c r="H804" s="32">
        <v>39.5</v>
      </c>
      <c r="I804" s="32">
        <v>3.69</v>
      </c>
      <c r="J804" s="32">
        <v>5.19</v>
      </c>
      <c r="K804" s="32">
        <v>68.400000000000006</v>
      </c>
      <c r="L804" s="16"/>
      <c r="M804" s="21">
        <v>3.4000000000000002E-2</v>
      </c>
      <c r="N804" s="32"/>
      <c r="O804" s="21"/>
      <c r="P804" s="21">
        <v>7.4999999999999997E-2</v>
      </c>
      <c r="Q804" s="21">
        <v>0.48299999999999998</v>
      </c>
      <c r="R804" s="21">
        <f>P804+Q804</f>
        <v>0.55799999999999994</v>
      </c>
      <c r="S804" s="76">
        <f t="shared" si="44"/>
        <v>557.99999999999989</v>
      </c>
      <c r="T804" s="21">
        <v>0.68300000000000005</v>
      </c>
      <c r="U804" s="21">
        <v>0.73399999999999999</v>
      </c>
    </row>
    <row r="805" spans="1:21">
      <c r="A805" s="34">
        <v>4</v>
      </c>
      <c r="B805" s="117" t="s">
        <v>8</v>
      </c>
      <c r="C805" s="37">
        <v>39430</v>
      </c>
      <c r="D805" s="69">
        <v>2007</v>
      </c>
      <c r="E805" s="32">
        <v>20.78</v>
      </c>
      <c r="F805" s="41"/>
      <c r="G805" s="41"/>
      <c r="H805" s="32">
        <v>10.8</v>
      </c>
      <c r="I805" s="32">
        <v>0.95</v>
      </c>
      <c r="J805" s="32">
        <v>5.39</v>
      </c>
      <c r="K805" s="32">
        <v>49.7</v>
      </c>
      <c r="L805" s="16"/>
      <c r="M805" s="21">
        <v>0.29099999999999998</v>
      </c>
      <c r="N805" s="32"/>
      <c r="O805" s="21"/>
      <c r="P805" s="21">
        <v>7.9000000000000001E-2</v>
      </c>
      <c r="Q805" s="21">
        <v>1.2410000000000001</v>
      </c>
      <c r="R805" s="21">
        <f t="shared" ref="R805:R868" si="47">P805+Q805</f>
        <v>1.32</v>
      </c>
      <c r="S805" s="76">
        <f t="shared" si="44"/>
        <v>1320</v>
      </c>
      <c r="T805" s="21">
        <v>3.7149999999999999</v>
      </c>
      <c r="U805" s="21">
        <v>3.8559999999999999</v>
      </c>
    </row>
    <row r="806" spans="1:21">
      <c r="A806" s="34">
        <v>5</v>
      </c>
      <c r="B806" s="117" t="s">
        <v>6</v>
      </c>
      <c r="C806" s="37">
        <v>39430</v>
      </c>
      <c r="D806" s="69">
        <v>2007</v>
      </c>
      <c r="E806" s="32">
        <v>19.760000000000002</v>
      </c>
      <c r="F806" s="41"/>
      <c r="G806" s="41"/>
      <c r="H806" s="32">
        <v>70.900000000000006</v>
      </c>
      <c r="I806" s="32">
        <v>6.46</v>
      </c>
      <c r="J806" s="32">
        <v>5.87</v>
      </c>
      <c r="K806" s="32">
        <v>54</v>
      </c>
      <c r="L806" s="16"/>
      <c r="M806" s="21">
        <v>2.8000000000000001E-2</v>
      </c>
      <c r="N806" s="32"/>
      <c r="O806" s="21"/>
      <c r="P806" s="21">
        <v>1.81</v>
      </c>
      <c r="Q806" s="21">
        <v>0.72599999999999998</v>
      </c>
      <c r="R806" s="21">
        <f t="shared" si="47"/>
        <v>2.536</v>
      </c>
      <c r="S806" s="76">
        <f t="shared" si="44"/>
        <v>2536</v>
      </c>
      <c r="T806" s="21">
        <v>0.46</v>
      </c>
      <c r="U806" s="21">
        <v>0.55100000000000005</v>
      </c>
    </row>
    <row r="807" spans="1:21">
      <c r="A807" s="34">
        <v>6</v>
      </c>
      <c r="B807" s="117" t="s">
        <v>21</v>
      </c>
      <c r="C807" s="37">
        <v>39430</v>
      </c>
      <c r="D807" s="69">
        <v>2007</v>
      </c>
      <c r="E807" s="32">
        <v>18.059999999999999</v>
      </c>
      <c r="F807" s="41"/>
      <c r="G807" s="41"/>
      <c r="H807" s="32">
        <v>56.7</v>
      </c>
      <c r="I807" s="32">
        <v>5.33</v>
      </c>
      <c r="J807" s="32">
        <v>5.53</v>
      </c>
      <c r="K807" s="32">
        <v>70.2</v>
      </c>
      <c r="L807" s="16"/>
      <c r="M807" s="21">
        <v>3.2000000000000001E-2</v>
      </c>
      <c r="N807" s="32"/>
      <c r="O807" s="21"/>
      <c r="P807" s="21">
        <v>7.8540000000000001</v>
      </c>
      <c r="Q807" s="21">
        <v>0.39200000000000002</v>
      </c>
      <c r="R807" s="21">
        <f t="shared" si="47"/>
        <v>8.2460000000000004</v>
      </c>
      <c r="S807" s="76">
        <f t="shared" si="44"/>
        <v>8246</v>
      </c>
      <c r="T807" s="21">
        <v>0.98499999999999999</v>
      </c>
      <c r="U807" s="21">
        <v>1.018</v>
      </c>
    </row>
    <row r="808" spans="1:21">
      <c r="A808" s="34">
        <v>7</v>
      </c>
      <c r="B808" s="117" t="s">
        <v>22</v>
      </c>
      <c r="C808" s="37">
        <v>39430</v>
      </c>
      <c r="D808" s="69">
        <v>2007</v>
      </c>
      <c r="E808" s="32">
        <v>17.68</v>
      </c>
      <c r="F808" s="41"/>
      <c r="G808" s="41"/>
      <c r="H808" s="32">
        <v>61.6</v>
      </c>
      <c r="I808" s="32">
        <v>5.85</v>
      </c>
      <c r="J808" s="32">
        <v>5.33</v>
      </c>
      <c r="K808" s="32">
        <v>74.5</v>
      </c>
      <c r="L808" s="16"/>
      <c r="M808" s="21">
        <v>0.01</v>
      </c>
      <c r="N808" s="32"/>
      <c r="O808" s="21"/>
      <c r="P808" s="21">
        <v>6.7519999999999998</v>
      </c>
      <c r="Q808" s="21">
        <v>0.39200000000000002</v>
      </c>
      <c r="R808" s="21">
        <f t="shared" si="47"/>
        <v>7.1440000000000001</v>
      </c>
      <c r="S808" s="76">
        <f t="shared" si="44"/>
        <v>7144</v>
      </c>
      <c r="T808" s="21">
        <v>1.0049999999999999</v>
      </c>
      <c r="U808" s="21">
        <v>1.046</v>
      </c>
    </row>
    <row r="809" spans="1:21">
      <c r="A809" s="34">
        <v>8</v>
      </c>
      <c r="B809" s="117" t="s">
        <v>7</v>
      </c>
      <c r="C809" s="37">
        <v>39430</v>
      </c>
      <c r="D809" s="69">
        <v>2007</v>
      </c>
      <c r="E809" s="32">
        <v>20.329999999999998</v>
      </c>
      <c r="F809" s="41"/>
      <c r="G809" s="41"/>
      <c r="H809" s="32">
        <v>85.4</v>
      </c>
      <c r="I809" s="32">
        <v>7.69</v>
      </c>
      <c r="J809" s="32">
        <v>5.91</v>
      </c>
      <c r="K809" s="32">
        <v>53</v>
      </c>
      <c r="L809" s="16"/>
      <c r="M809" s="21">
        <v>0.13200000000000001</v>
      </c>
      <c r="N809" s="32"/>
      <c r="O809" s="21"/>
      <c r="P809" s="21">
        <v>6.0000000000000001E-3</v>
      </c>
      <c r="Q809" s="21">
        <v>0.72599999999999998</v>
      </c>
      <c r="R809" s="21">
        <f t="shared" si="47"/>
        <v>0.73199999999999998</v>
      </c>
      <c r="S809" s="76">
        <f t="shared" si="44"/>
        <v>732</v>
      </c>
      <c r="T809" s="21">
        <v>0.68400000000000005</v>
      </c>
      <c r="U809" s="21">
        <v>0.73</v>
      </c>
    </row>
    <row r="810" spans="1:21">
      <c r="A810" s="34">
        <v>9</v>
      </c>
      <c r="B810" s="117" t="s">
        <v>9</v>
      </c>
      <c r="C810" s="37">
        <v>39430</v>
      </c>
      <c r="D810" s="69">
        <v>2007</v>
      </c>
      <c r="E810" s="32">
        <v>16.84</v>
      </c>
      <c r="F810" s="41"/>
      <c r="G810" s="41"/>
      <c r="H810" s="32">
        <v>10.4</v>
      </c>
      <c r="I810" s="32">
        <v>1</v>
      </c>
      <c r="J810" s="32">
        <v>5.08</v>
      </c>
      <c r="K810" s="32">
        <v>-46.5</v>
      </c>
      <c r="L810" s="16"/>
      <c r="M810" s="21">
        <v>5.8999999999999997E-2</v>
      </c>
      <c r="N810" s="32"/>
      <c r="O810" s="21"/>
      <c r="P810" s="21">
        <v>1.9E-2</v>
      </c>
      <c r="Q810" s="21">
        <v>1.0289999999999999</v>
      </c>
      <c r="R810" s="21">
        <f t="shared" si="47"/>
        <v>1.0479999999999998</v>
      </c>
      <c r="S810" s="76">
        <f t="shared" si="44"/>
        <v>1047.9999999999998</v>
      </c>
      <c r="T810" s="21">
        <v>0.58199999999999996</v>
      </c>
      <c r="U810" s="21">
        <v>1.1739999999999999</v>
      </c>
    </row>
    <row r="811" spans="1:21">
      <c r="A811" s="34">
        <v>10</v>
      </c>
      <c r="B811" s="117" t="s">
        <v>23</v>
      </c>
      <c r="C811" s="37">
        <v>39430</v>
      </c>
      <c r="D811" s="69">
        <v>2007</v>
      </c>
      <c r="E811" s="32">
        <v>16.61</v>
      </c>
      <c r="F811" s="41"/>
      <c r="G811" s="41"/>
      <c r="H811" s="32">
        <v>36.5</v>
      </c>
      <c r="I811" s="32">
        <v>3.47</v>
      </c>
      <c r="J811" s="32">
        <v>5.3310000000000004</v>
      </c>
      <c r="K811" s="32">
        <v>-8.5</v>
      </c>
      <c r="L811" s="16"/>
      <c r="M811" s="21">
        <v>0.21</v>
      </c>
      <c r="N811" s="32"/>
      <c r="O811" s="21"/>
      <c r="P811" s="21">
        <v>0.01</v>
      </c>
      <c r="Q811" s="21">
        <v>1.484</v>
      </c>
      <c r="R811" s="21">
        <f t="shared" si="47"/>
        <v>1.494</v>
      </c>
      <c r="S811" s="76">
        <f t="shared" si="44"/>
        <v>1494</v>
      </c>
      <c r="T811" s="21">
        <v>1.367</v>
      </c>
      <c r="U811" s="21">
        <v>1.9179999999999999</v>
      </c>
    </row>
    <row r="812" spans="1:21">
      <c r="A812" s="34">
        <v>12</v>
      </c>
      <c r="B812" s="117" t="s">
        <v>15</v>
      </c>
      <c r="C812" s="37">
        <v>39430</v>
      </c>
      <c r="D812" s="69">
        <v>2007</v>
      </c>
      <c r="E812" s="32">
        <v>20.37</v>
      </c>
      <c r="F812" s="41"/>
      <c r="G812" s="41"/>
      <c r="H812" s="32">
        <v>120.9</v>
      </c>
      <c r="I812" s="32">
        <v>10.91</v>
      </c>
      <c r="J812" s="32">
        <v>6.51</v>
      </c>
      <c r="K812" s="32">
        <v>47.5</v>
      </c>
      <c r="L812" s="16"/>
      <c r="M812" s="21">
        <v>0.02</v>
      </c>
      <c r="N812" s="32"/>
      <c r="O812" s="21"/>
      <c r="P812" s="21">
        <v>0.505</v>
      </c>
      <c r="Q812" s="21">
        <v>1.2709999999999999</v>
      </c>
      <c r="R812" s="21">
        <f t="shared" si="47"/>
        <v>1.7759999999999998</v>
      </c>
      <c r="S812" s="76">
        <f t="shared" si="44"/>
        <v>1775.9999999999998</v>
      </c>
      <c r="T812" s="21">
        <v>2.0939999999999999</v>
      </c>
      <c r="U812" s="21">
        <v>2.3580000000000001</v>
      </c>
    </row>
    <row r="813" spans="1:21">
      <c r="A813" s="34">
        <v>13</v>
      </c>
      <c r="B813" s="117" t="s">
        <v>16</v>
      </c>
      <c r="C813" s="37">
        <v>39430</v>
      </c>
      <c r="D813" s="69">
        <v>2007</v>
      </c>
      <c r="E813" s="32">
        <v>18.2</v>
      </c>
      <c r="F813" s="41"/>
      <c r="G813" s="41"/>
      <c r="H813" s="32">
        <v>21.5</v>
      </c>
      <c r="I813" s="32">
        <v>2.04</v>
      </c>
      <c r="J813" s="32">
        <v>5.92</v>
      </c>
      <c r="K813" s="32">
        <v>-80.2</v>
      </c>
      <c r="L813" s="16"/>
      <c r="M813" s="21">
        <v>5.5E-2</v>
      </c>
      <c r="N813" s="32"/>
      <c r="O813" s="21"/>
      <c r="P813" s="21">
        <v>1.2E-2</v>
      </c>
      <c r="Q813" s="21">
        <v>0.60399999999999998</v>
      </c>
      <c r="R813" s="21">
        <f t="shared" si="47"/>
        <v>0.61599999999999999</v>
      </c>
      <c r="S813" s="76">
        <f t="shared" si="44"/>
        <v>616</v>
      </c>
      <c r="T813" s="21">
        <v>1.784</v>
      </c>
      <c r="U813" s="21">
        <v>1.865</v>
      </c>
    </row>
    <row r="814" spans="1:21">
      <c r="A814" s="34" t="s">
        <v>87</v>
      </c>
      <c r="B814" s="117"/>
      <c r="C814" s="37">
        <v>39430</v>
      </c>
      <c r="D814" s="69">
        <v>2007</v>
      </c>
      <c r="E814" s="32"/>
      <c r="F814" s="41"/>
      <c r="G814" s="41"/>
      <c r="H814" s="32"/>
      <c r="I814" s="32"/>
      <c r="J814" s="32"/>
      <c r="K814" s="32"/>
      <c r="L814" s="16"/>
      <c r="M814" s="21">
        <v>2.1000000000000001E-2</v>
      </c>
      <c r="N814" s="32"/>
      <c r="O814" s="21"/>
      <c r="P814" s="21">
        <v>1.5920000000000001</v>
      </c>
      <c r="Q814" s="21">
        <v>0.93799999999999994</v>
      </c>
      <c r="R814" s="21">
        <f t="shared" si="47"/>
        <v>2.5300000000000002</v>
      </c>
      <c r="S814" s="76">
        <f t="shared" si="44"/>
        <v>2530.0000000000005</v>
      </c>
      <c r="T814" s="21">
        <v>0.65200000000000002</v>
      </c>
      <c r="U814" s="21">
        <v>0.60599999999999998</v>
      </c>
    </row>
    <row r="815" spans="1:21">
      <c r="A815" s="34" t="s">
        <v>59</v>
      </c>
      <c r="B815" s="117"/>
      <c r="C815" s="37">
        <v>39430</v>
      </c>
      <c r="D815" s="69">
        <v>2007</v>
      </c>
      <c r="E815" s="32"/>
      <c r="F815" s="41"/>
      <c r="G815" s="41"/>
      <c r="H815" s="32"/>
      <c r="I815" s="32"/>
      <c r="J815" s="32"/>
      <c r="K815" s="32"/>
      <c r="L815" s="16"/>
      <c r="M815" s="21">
        <v>1.9E-2</v>
      </c>
      <c r="N815" s="32"/>
      <c r="O815" s="21"/>
      <c r="P815" s="21">
        <v>3.6999999999999998E-2</v>
      </c>
      <c r="Q815" s="21">
        <v>0.27100000000000002</v>
      </c>
      <c r="R815" s="21">
        <f t="shared" si="47"/>
        <v>0.308</v>
      </c>
      <c r="S815" s="76">
        <f t="shared" si="44"/>
        <v>308</v>
      </c>
      <c r="T815" s="21">
        <v>2.7E-2</v>
      </c>
      <c r="U815" s="21">
        <v>5.0000000000000001E-3</v>
      </c>
    </row>
    <row r="816" spans="1:21">
      <c r="A816" s="34">
        <v>1</v>
      </c>
      <c r="B816" s="75" t="s">
        <v>3</v>
      </c>
      <c r="C816" s="37">
        <v>39474</v>
      </c>
      <c r="D816" s="69">
        <v>2008</v>
      </c>
      <c r="E816" s="32">
        <v>12.89</v>
      </c>
      <c r="F816" s="41"/>
      <c r="G816" s="41"/>
      <c r="H816" s="32">
        <v>91.8</v>
      </c>
      <c r="I816" s="32">
        <v>9.6300000000000008</v>
      </c>
      <c r="J816" s="32">
        <v>7.21</v>
      </c>
      <c r="K816" s="32">
        <v>148.30000000000001</v>
      </c>
      <c r="L816" s="34">
        <v>-5.3999999999999604</v>
      </c>
      <c r="M816" s="21">
        <v>3.9266182859558199E-2</v>
      </c>
      <c r="N816" s="32"/>
      <c r="O816" s="21"/>
      <c r="P816" s="21">
        <v>0.19924021899363725</v>
      </c>
      <c r="Q816" s="21">
        <v>0.60046159205713323</v>
      </c>
      <c r="R816" s="21">
        <f>P816+Q816</f>
        <v>0.79970181105077054</v>
      </c>
      <c r="S816" s="76">
        <f t="shared" si="44"/>
        <v>799.70181105077052</v>
      </c>
      <c r="T816" s="21">
        <v>0.32746948991298863</v>
      </c>
      <c r="U816" s="21">
        <v>0.68871469969576138</v>
      </c>
    </row>
    <row r="817" spans="1:21">
      <c r="A817" s="34">
        <v>2</v>
      </c>
      <c r="B817" s="117" t="s">
        <v>4</v>
      </c>
      <c r="C817" s="37">
        <v>39474</v>
      </c>
      <c r="D817" s="69">
        <v>2008</v>
      </c>
      <c r="E817" s="32">
        <v>13.63</v>
      </c>
      <c r="F817" s="41"/>
      <c r="G817" s="41"/>
      <c r="H817" s="32">
        <v>92</v>
      </c>
      <c r="I817" s="32">
        <v>9.49</v>
      </c>
      <c r="J817" s="32">
        <v>7.27</v>
      </c>
      <c r="K817" s="32">
        <v>163.69999999999999</v>
      </c>
      <c r="L817" s="16">
        <v>-4.9199999999999804</v>
      </c>
      <c r="M817" s="21">
        <v>5.5298662452120284E-2</v>
      </c>
      <c r="N817" s="32"/>
      <c r="O817" s="21"/>
      <c r="P817" s="21">
        <v>0.28128648131930784</v>
      </c>
      <c r="Q817" s="21">
        <v>0.63076990071416161</v>
      </c>
      <c r="R817" s="21">
        <f t="shared" si="47"/>
        <v>0.9120563820334695</v>
      </c>
      <c r="S817" s="76">
        <f t="shared" ref="S817:S880" si="48">R817*1000</f>
        <v>912.0563820334695</v>
      </c>
      <c r="T817" s="21">
        <v>0.66731249514835778</v>
      </c>
      <c r="U817" s="84">
        <v>0.37055064644442925</v>
      </c>
    </row>
    <row r="818" spans="1:21">
      <c r="A818" s="34">
        <v>3</v>
      </c>
      <c r="B818" s="117" t="s">
        <v>10</v>
      </c>
      <c r="C818" s="37">
        <v>39474</v>
      </c>
      <c r="D818" s="69">
        <v>2008</v>
      </c>
      <c r="E818" s="32">
        <v>13.19</v>
      </c>
      <c r="F818" s="41"/>
      <c r="G818" s="41"/>
      <c r="H818" s="32">
        <v>75.7</v>
      </c>
      <c r="I818" s="32">
        <v>7.98</v>
      </c>
      <c r="J818" s="32">
        <v>2.84</v>
      </c>
      <c r="K818" s="32">
        <v>133.69999999999999</v>
      </c>
      <c r="L818" s="16">
        <v>-2.9199999999999782</v>
      </c>
      <c r="M818" s="21">
        <v>1.7872737868644628E-2</v>
      </c>
      <c r="N818" s="32"/>
      <c r="O818" s="21"/>
      <c r="P818" s="21">
        <v>0.17602264212179508</v>
      </c>
      <c r="Q818" s="21">
        <v>0.44892004877199132</v>
      </c>
      <c r="R818" s="21">
        <f t="shared" si="47"/>
        <v>0.6249426908937864</v>
      </c>
      <c r="S818" s="76">
        <f t="shared" si="48"/>
        <v>624.94269089378645</v>
      </c>
      <c r="T818" s="21">
        <v>0.4625960010655103</v>
      </c>
      <c r="U818" s="21">
        <v>0.51171920554801853</v>
      </c>
    </row>
    <row r="819" spans="1:21">
      <c r="A819" s="34">
        <v>4</v>
      </c>
      <c r="B819" s="117" t="s">
        <v>8</v>
      </c>
      <c r="C819" s="37">
        <v>39474</v>
      </c>
      <c r="D819" s="69">
        <v>2008</v>
      </c>
      <c r="E819" s="32">
        <v>13.13</v>
      </c>
      <c r="F819" s="41"/>
      <c r="G819" s="41"/>
      <c r="H819" s="32">
        <v>23.5</v>
      </c>
      <c r="I819" s="32">
        <v>2.4500000000000002</v>
      </c>
      <c r="J819" s="32">
        <v>7.24</v>
      </c>
      <c r="K819" s="32">
        <v>133</v>
      </c>
      <c r="L819" s="16">
        <v>1.8400000000000083</v>
      </c>
      <c r="M819" s="21">
        <v>0.10190040868920067</v>
      </c>
      <c r="N819" s="32"/>
      <c r="O819" s="21"/>
      <c r="P819" s="21">
        <v>0.13588347464716513</v>
      </c>
      <c r="Q819" s="21">
        <v>0.57015328340010485</v>
      </c>
      <c r="R819" s="21">
        <f t="shared" si="47"/>
        <v>0.70603675804726995</v>
      </c>
      <c r="S819" s="76">
        <f t="shared" si="48"/>
        <v>706.03675804726993</v>
      </c>
      <c r="T819" s="21">
        <v>0.61007022088775442</v>
      </c>
      <c r="U819" s="21">
        <v>0.72186331046962382</v>
      </c>
    </row>
    <row r="820" spans="1:21">
      <c r="A820" s="34">
        <v>5</v>
      </c>
      <c r="B820" s="117" t="s">
        <v>6</v>
      </c>
      <c r="C820" s="37">
        <v>39474</v>
      </c>
      <c r="D820" s="69">
        <v>2008</v>
      </c>
      <c r="E820" s="32">
        <v>15.12</v>
      </c>
      <c r="F820" s="41"/>
      <c r="G820" s="41"/>
      <c r="H820" s="32">
        <v>91.7</v>
      </c>
      <c r="I820" s="32">
        <v>9.17</v>
      </c>
      <c r="J820" s="32">
        <v>7.32</v>
      </c>
      <c r="K820" s="32">
        <v>124.5</v>
      </c>
      <c r="L820" s="16">
        <v>-3.2800000000000051</v>
      </c>
      <c r="M820" s="21">
        <v>6.170157096864666E-2</v>
      </c>
      <c r="N820" s="32"/>
      <c r="O820" s="21"/>
      <c r="P820" s="21">
        <v>4.6632229212273932</v>
      </c>
      <c r="Q820" s="21">
        <v>0.90354467862741705</v>
      </c>
      <c r="R820" s="21">
        <f t="shared" si="47"/>
        <v>5.5667675998548098</v>
      </c>
      <c r="S820" s="76">
        <f t="shared" si="48"/>
        <v>5566.7675998548102</v>
      </c>
      <c r="T820" s="21">
        <v>0.53002300606334662</v>
      </c>
      <c r="U820" s="21">
        <v>0.62426100004836682</v>
      </c>
    </row>
    <row r="821" spans="1:21">
      <c r="A821" s="34">
        <v>6</v>
      </c>
      <c r="B821" s="117" t="s">
        <v>21</v>
      </c>
      <c r="C821" s="37">
        <v>39474</v>
      </c>
      <c r="D821" s="69">
        <v>2008</v>
      </c>
      <c r="E821" s="32">
        <v>13.95</v>
      </c>
      <c r="F821" s="41"/>
      <c r="G821" s="41"/>
      <c r="H821" s="32">
        <v>84.7</v>
      </c>
      <c r="I821" s="32">
        <v>8.69</v>
      </c>
      <c r="J821" s="32">
        <v>7.41</v>
      </c>
      <c r="K821" s="32">
        <v>147.1</v>
      </c>
      <c r="L821" s="16">
        <v>-3.8599999999999746</v>
      </c>
      <c r="M821" s="21">
        <v>2.4191618714350438E-2</v>
      </c>
      <c r="N821" s="32"/>
      <c r="O821" s="21"/>
      <c r="P821" s="21">
        <v>5.1550155700964977</v>
      </c>
      <c r="Q821" s="21">
        <v>0.50953666608604808</v>
      </c>
      <c r="R821" s="21">
        <f t="shared" si="47"/>
        <v>5.664552236182546</v>
      </c>
      <c r="S821" s="76">
        <f t="shared" si="48"/>
        <v>5664.552236182546</v>
      </c>
      <c r="T821" s="21">
        <v>0.74599720418852034</v>
      </c>
      <c r="U821" s="21">
        <v>0.79515200186577084</v>
      </c>
    </row>
    <row r="822" spans="1:21">
      <c r="A822" s="34">
        <v>7</v>
      </c>
      <c r="B822" s="117" t="s">
        <v>22</v>
      </c>
      <c r="C822" s="37">
        <v>39474</v>
      </c>
      <c r="D822" s="69">
        <v>2008</v>
      </c>
      <c r="E822" s="32">
        <v>13.45</v>
      </c>
      <c r="F822" s="41"/>
      <c r="G822" s="41"/>
      <c r="H822" s="32">
        <v>67.2</v>
      </c>
      <c r="I822" s="32">
        <v>6.97</v>
      </c>
      <c r="J822" s="32">
        <v>7.3</v>
      </c>
      <c r="K822" s="32">
        <v>160.30000000000001</v>
      </c>
      <c r="L822" s="16">
        <v>-4.4399999999999995</v>
      </c>
      <c r="M822" s="21">
        <v>2.3569813950278323E-2</v>
      </c>
      <c r="N822" s="32"/>
      <c r="O822" s="21"/>
      <c r="P822" s="21">
        <v>2.0773065688192975</v>
      </c>
      <c r="Q822" s="21">
        <v>0.60046159205713323</v>
      </c>
      <c r="R822" s="21">
        <f t="shared" si="47"/>
        <v>2.6777681608764308</v>
      </c>
      <c r="S822" s="76">
        <f t="shared" si="48"/>
        <v>2677.7681608764306</v>
      </c>
      <c r="T822" s="21">
        <v>0.6082649007236296</v>
      </c>
      <c r="U822" s="21">
        <v>0.63570474920324682</v>
      </c>
    </row>
    <row r="823" spans="1:21">
      <c r="A823" s="34">
        <v>8</v>
      </c>
      <c r="B823" s="117" t="s">
        <v>7</v>
      </c>
      <c r="C823" s="37">
        <v>39474</v>
      </c>
      <c r="D823" s="69">
        <v>2008</v>
      </c>
      <c r="E823" s="32">
        <v>14.67</v>
      </c>
      <c r="F823" s="41"/>
      <c r="G823" s="41"/>
      <c r="H823" s="32">
        <v>97.4</v>
      </c>
      <c r="I823" s="32">
        <v>9.8800000000000008</v>
      </c>
      <c r="J823" s="32">
        <v>7.49</v>
      </c>
      <c r="K823" s="32">
        <v>142.4</v>
      </c>
      <c r="L823" s="16">
        <v>-3.1200000000000117</v>
      </c>
      <c r="M823" s="21">
        <v>5.3550886899052713E-2</v>
      </c>
      <c r="N823" s="32"/>
      <c r="O823" s="21"/>
      <c r="P823" s="21">
        <v>3.6572860288586251E-2</v>
      </c>
      <c r="Q823" s="21">
        <v>0.69138651802821838</v>
      </c>
      <c r="R823" s="21">
        <f t="shared" si="47"/>
        <v>0.72795937831680457</v>
      </c>
      <c r="S823" s="76">
        <f t="shared" si="48"/>
        <v>727.95937831680453</v>
      </c>
      <c r="T823" s="21">
        <v>0.58259869801290987</v>
      </c>
      <c r="U823" s="21">
        <v>0.64106139774382909</v>
      </c>
    </row>
    <row r="824" spans="1:21">
      <c r="A824" s="34">
        <v>9</v>
      </c>
      <c r="B824" s="117" t="s">
        <v>9</v>
      </c>
      <c r="C824" s="37">
        <v>39474</v>
      </c>
      <c r="D824" s="69">
        <v>2008</v>
      </c>
      <c r="E824" s="32">
        <v>12.69</v>
      </c>
      <c r="F824" s="41"/>
      <c r="G824" s="41"/>
      <c r="H824" s="32">
        <v>43</v>
      </c>
      <c r="I824" s="32">
        <v>4.53</v>
      </c>
      <c r="J824" s="32">
        <v>7.16</v>
      </c>
      <c r="K824" s="32">
        <v>107.3</v>
      </c>
      <c r="L824" s="16">
        <v>-22.640000000000022</v>
      </c>
      <c r="M824" s="21">
        <v>5.4021441855647834E-2</v>
      </c>
      <c r="N824" s="32"/>
      <c r="O824" s="21"/>
      <c r="P824" s="21">
        <v>0.2095591420477893</v>
      </c>
      <c r="Q824" s="21">
        <v>0.75200313534227514</v>
      </c>
      <c r="R824" s="21">
        <f t="shared" si="47"/>
        <v>0.9615622773900645</v>
      </c>
      <c r="S824" s="76">
        <f t="shared" si="48"/>
        <v>961.56227739006454</v>
      </c>
      <c r="T824" s="21">
        <v>0.38973600425299609</v>
      </c>
      <c r="U824" s="21">
        <v>0.47841406932978847</v>
      </c>
    </row>
    <row r="825" spans="1:21">
      <c r="A825" s="34">
        <v>10</v>
      </c>
      <c r="B825" s="117" t="s">
        <v>23</v>
      </c>
      <c r="C825" s="37">
        <v>39474</v>
      </c>
      <c r="D825" s="69">
        <v>2008</v>
      </c>
      <c r="E825" s="32">
        <v>17.13</v>
      </c>
      <c r="F825" s="41"/>
      <c r="G825" s="41"/>
      <c r="H825" s="32">
        <v>99</v>
      </c>
      <c r="I825" s="32">
        <v>9.42</v>
      </c>
      <c r="J825" s="32">
        <v>7.39</v>
      </c>
      <c r="K825" s="32">
        <v>126.1</v>
      </c>
      <c r="L825" s="16">
        <v>-4.3437500000000071</v>
      </c>
      <c r="M825" s="21">
        <v>2.9350917702732585E-2</v>
      </c>
      <c r="N825" s="32"/>
      <c r="O825" s="21"/>
      <c r="P825" s="21">
        <v>1.3553724244708562E-2</v>
      </c>
      <c r="Q825" s="21">
        <v>1.297552691168786</v>
      </c>
      <c r="R825" s="21">
        <f t="shared" si="47"/>
        <v>1.3111064154134946</v>
      </c>
      <c r="S825" s="76">
        <f t="shared" si="48"/>
        <v>1311.1064154134947</v>
      </c>
      <c r="T825" s="21">
        <v>1.2548925952657108</v>
      </c>
      <c r="U825" s="21">
        <v>1.335952901112146</v>
      </c>
    </row>
    <row r="826" spans="1:21">
      <c r="A826" s="34">
        <v>11</v>
      </c>
      <c r="B826" s="117" t="s">
        <v>14</v>
      </c>
      <c r="C826" s="37">
        <v>39474</v>
      </c>
      <c r="D826" s="69">
        <v>2008</v>
      </c>
      <c r="E826" s="32">
        <v>12.29</v>
      </c>
      <c r="F826" s="41"/>
      <c r="G826" s="41"/>
      <c r="H826" s="32">
        <v>47.3</v>
      </c>
      <c r="I826" s="32">
        <v>5.03</v>
      </c>
      <c r="J826" s="32">
        <v>6.97</v>
      </c>
      <c r="K826" s="32">
        <v>154</v>
      </c>
      <c r="L826"/>
      <c r="M826" s="21">
        <v>2.2880787049549767E-2</v>
      </c>
      <c r="N826" s="32"/>
      <c r="O826" s="21"/>
      <c r="P826" s="21">
        <v>2.571273497634928E-2</v>
      </c>
      <c r="Q826" s="21">
        <v>0.38830343145793456</v>
      </c>
      <c r="R826" s="21">
        <f t="shared" si="47"/>
        <v>0.41401616643428385</v>
      </c>
      <c r="S826" s="76">
        <f t="shared" si="48"/>
        <v>414.01616643428383</v>
      </c>
      <c r="T826" s="21">
        <v>0.13552648755744043</v>
      </c>
      <c r="U826" s="21">
        <v>0.18021570609335355</v>
      </c>
    </row>
    <row r="827" spans="1:21">
      <c r="A827" s="34">
        <v>12</v>
      </c>
      <c r="B827" s="117" t="s">
        <v>15</v>
      </c>
      <c r="C827" s="37">
        <v>39474</v>
      </c>
      <c r="D827" s="69">
        <v>2008</v>
      </c>
      <c r="E827" s="32">
        <v>14.8</v>
      </c>
      <c r="F827" s="41"/>
      <c r="G827" s="41"/>
      <c r="H827" s="32">
        <v>148.5</v>
      </c>
      <c r="I827" s="32">
        <v>14.97</v>
      </c>
      <c r="J827" s="32">
        <v>8.4600000000000009</v>
      </c>
      <c r="K827" s="32">
        <v>113.9</v>
      </c>
      <c r="L827" s="16">
        <v>14.24000000000003</v>
      </c>
      <c r="M827" s="21">
        <v>5.4357552538930057E-2</v>
      </c>
      <c r="N827" s="32"/>
      <c r="O827" s="21"/>
      <c r="P827" s="21">
        <v>0.71966031036807565</v>
      </c>
      <c r="Q827" s="21">
        <v>1.752177321024212</v>
      </c>
      <c r="R827" s="21">
        <f t="shared" si="47"/>
        <v>2.4718376313922876</v>
      </c>
      <c r="S827" s="76">
        <f t="shared" si="48"/>
        <v>2471.8376313922877</v>
      </c>
      <c r="T827" s="21">
        <v>2.3951819420925009</v>
      </c>
      <c r="U827" s="21">
        <v>2.7426150306902861</v>
      </c>
    </row>
    <row r="828" spans="1:21">
      <c r="A828" s="34">
        <v>13</v>
      </c>
      <c r="B828" s="117" t="s">
        <v>16</v>
      </c>
      <c r="C828" s="37">
        <v>39474</v>
      </c>
      <c r="D828" s="69">
        <v>2008</v>
      </c>
      <c r="E828" s="32">
        <v>15.21</v>
      </c>
      <c r="F828" s="41"/>
      <c r="G828" s="41"/>
      <c r="H828" s="32">
        <v>70.8</v>
      </c>
      <c r="I828" s="32">
        <v>7.06</v>
      </c>
      <c r="J828" s="32">
        <v>7.4</v>
      </c>
      <c r="K828" s="32">
        <v>95.6</v>
      </c>
      <c r="L828" s="16">
        <v>-0.86000000000002741</v>
      </c>
      <c r="M828" s="21">
        <v>3.8930072176275962E-2</v>
      </c>
      <c r="N828" s="32"/>
      <c r="O828" s="21"/>
      <c r="P828" s="21">
        <v>9.8735488897312568E-3</v>
      </c>
      <c r="Q828" s="21">
        <v>0.69138651802821838</v>
      </c>
      <c r="R828" s="21">
        <f t="shared" si="47"/>
        <v>0.70126006691794962</v>
      </c>
      <c r="S828" s="76">
        <f t="shared" si="48"/>
        <v>701.26006691794964</v>
      </c>
      <c r="T828" s="21">
        <v>1.2486080373358797</v>
      </c>
      <c r="U828" s="21">
        <v>1.3411182407762787</v>
      </c>
    </row>
    <row r="829" spans="1:21">
      <c r="A829" s="34">
        <v>14</v>
      </c>
      <c r="B829" s="117" t="s">
        <v>17</v>
      </c>
      <c r="C829" s="37">
        <v>39474</v>
      </c>
      <c r="D829" s="69">
        <v>2008</v>
      </c>
      <c r="E829" s="32"/>
      <c r="F829" s="41"/>
      <c r="G829" s="41"/>
      <c r="H829" s="32"/>
      <c r="I829" s="32"/>
      <c r="J829" s="32"/>
      <c r="K829" s="32"/>
      <c r="L829"/>
      <c r="M829" s="21">
        <v>5.9130324241537635E-2</v>
      </c>
      <c r="N829" s="32"/>
      <c r="O829" s="21"/>
      <c r="P829" s="21">
        <v>0.98831311128141919</v>
      </c>
      <c r="Q829" s="21">
        <v>2.2977268768507226</v>
      </c>
      <c r="R829" s="21">
        <f t="shared" si="47"/>
        <v>3.286039988132142</v>
      </c>
      <c r="S829" s="76">
        <f t="shared" si="48"/>
        <v>3286.0399881321418</v>
      </c>
      <c r="T829" s="21">
        <v>1.9696032603834996</v>
      </c>
      <c r="U829" s="21">
        <v>2.0975214993030331</v>
      </c>
    </row>
    <row r="830" spans="1:21">
      <c r="A830" s="34" t="s">
        <v>87</v>
      </c>
      <c r="B830" s="117"/>
      <c r="C830" s="37">
        <v>39474</v>
      </c>
      <c r="D830" s="69">
        <v>2008</v>
      </c>
      <c r="E830" s="32"/>
      <c r="F830" s="41"/>
      <c r="G830" s="41"/>
      <c r="H830" s="32"/>
      <c r="I830" s="32"/>
      <c r="J830" s="32"/>
      <c r="K830" s="32"/>
      <c r="L830" s="16">
        <v>-0.81999999999998741</v>
      </c>
      <c r="M830" s="21">
        <v>7.501155402662274E-2</v>
      </c>
      <c r="N830" s="32"/>
      <c r="O830" s="21"/>
      <c r="P830" s="21">
        <v>4.6929890454220633</v>
      </c>
      <c r="Q830" s="21">
        <v>0.63076990071416161</v>
      </c>
      <c r="R830" s="21">
        <f t="shared" si="47"/>
        <v>5.3237589461362251</v>
      </c>
      <c r="S830" s="76">
        <f t="shared" si="48"/>
        <v>5323.7589461362249</v>
      </c>
      <c r="T830" s="21">
        <v>0.56558440703214741</v>
      </c>
      <c r="U830" s="21">
        <v>0.61335639409075304</v>
      </c>
    </row>
    <row r="831" spans="1:21">
      <c r="A831" s="34" t="s">
        <v>59</v>
      </c>
      <c r="B831" s="117"/>
      <c r="C831" s="37">
        <v>39474</v>
      </c>
      <c r="D831" s="69">
        <v>2008</v>
      </c>
      <c r="E831" s="32"/>
      <c r="F831" s="41"/>
      <c r="G831" s="41"/>
      <c r="H831" s="32"/>
      <c r="I831" s="32"/>
      <c r="J831" s="32"/>
      <c r="K831" s="32"/>
      <c r="L831" s="16">
        <v>-3.3400000000000096</v>
      </c>
      <c r="M831" s="21">
        <v>2.4141202111858107E-2</v>
      </c>
      <c r="N831" s="32"/>
      <c r="O831" s="21"/>
      <c r="P831" s="21">
        <v>2.0841914653585203E-2</v>
      </c>
      <c r="Q831" s="21">
        <v>0.14583696220170739</v>
      </c>
      <c r="R831" s="21">
        <f t="shared" si="47"/>
        <v>0.16667887685529259</v>
      </c>
      <c r="S831" s="76">
        <f t="shared" si="48"/>
        <v>166.6788768552926</v>
      </c>
      <c r="T831" s="21">
        <v>3.8232721878348822E-3</v>
      </c>
      <c r="U831" s="21">
        <v>4.5245906486745743E-3</v>
      </c>
    </row>
    <row r="832" spans="1:21">
      <c r="A832" s="34">
        <v>1</v>
      </c>
      <c r="B832" s="75" t="s">
        <v>3</v>
      </c>
      <c r="C832" s="37">
        <v>39502</v>
      </c>
      <c r="D832" s="69">
        <v>2008</v>
      </c>
      <c r="E832" s="108">
        <v>19.48</v>
      </c>
      <c r="F832" s="123"/>
      <c r="G832" s="123"/>
      <c r="H832" s="108">
        <v>78.3</v>
      </c>
      <c r="I832" s="108">
        <v>7.15</v>
      </c>
      <c r="J832" s="108">
        <v>7.17</v>
      </c>
      <c r="K832" s="108">
        <v>96.4</v>
      </c>
      <c r="L832" s="1">
        <v>0.9600000000000164</v>
      </c>
      <c r="M832" s="82">
        <v>9.482621225949428E-2</v>
      </c>
      <c r="N832" s="32"/>
      <c r="O832" s="21"/>
      <c r="P832" s="82">
        <v>0.2060940285969402</v>
      </c>
      <c r="Q832" s="82">
        <v>0.54506362852597956</v>
      </c>
      <c r="R832" s="21">
        <f>P832+Q832</f>
        <v>0.75115765712291971</v>
      </c>
      <c r="S832" s="76">
        <f t="shared" si="48"/>
        <v>751.15765712291966</v>
      </c>
      <c r="T832" s="82">
        <v>0.79391394674886828</v>
      </c>
      <c r="U832" s="82">
        <v>0.79310934336061945</v>
      </c>
    </row>
    <row r="833" spans="1:21">
      <c r="A833" s="34">
        <v>2</v>
      </c>
      <c r="B833" s="117" t="s">
        <v>4</v>
      </c>
      <c r="C833" s="37">
        <v>39502</v>
      </c>
      <c r="D833" s="69">
        <v>2008</v>
      </c>
      <c r="E833" s="108">
        <v>19.88</v>
      </c>
      <c r="F833" s="123"/>
      <c r="G833" s="123"/>
      <c r="H833" s="108">
        <v>82.5</v>
      </c>
      <c r="I833" s="108">
        <v>7.45</v>
      </c>
      <c r="J833" s="108">
        <v>7.21</v>
      </c>
      <c r="K833" s="108">
        <v>77.8</v>
      </c>
      <c r="L833">
        <v>-0.12000000000000899</v>
      </c>
      <c r="M833" s="82">
        <v>8.2176441770707653E-2</v>
      </c>
      <c r="N833" s="32"/>
      <c r="O833" s="21"/>
      <c r="P833" s="82">
        <v>0.42252415343509242</v>
      </c>
      <c r="Q833" s="82">
        <v>0.42965192524862461</v>
      </c>
      <c r="R833" s="21">
        <f t="shared" si="47"/>
        <v>0.85217607868371703</v>
      </c>
      <c r="S833" s="76">
        <f t="shared" si="48"/>
        <v>852.17607868371704</v>
      </c>
      <c r="T833" s="82">
        <v>0.46758766844821054</v>
      </c>
      <c r="U833" s="82">
        <v>0.49146988915363421</v>
      </c>
    </row>
    <row r="834" spans="1:21">
      <c r="A834" s="34">
        <v>3</v>
      </c>
      <c r="B834" s="117" t="s">
        <v>10</v>
      </c>
      <c r="C834" s="37">
        <v>39502</v>
      </c>
      <c r="D834" s="69">
        <v>2008</v>
      </c>
      <c r="E834" s="108">
        <v>21.03</v>
      </c>
      <c r="F834" s="123"/>
      <c r="G834" s="123"/>
      <c r="H834" s="108">
        <v>62.1</v>
      </c>
      <c r="I834" s="108">
        <v>5.47</v>
      </c>
      <c r="J834" s="108">
        <v>7.09</v>
      </c>
      <c r="K834" s="108">
        <v>29.7</v>
      </c>
      <c r="L834">
        <v>-0.21999999999999797</v>
      </c>
      <c r="M834" s="82">
        <v>6.0892700948304762E-2</v>
      </c>
      <c r="N834" s="32"/>
      <c r="O834" s="21"/>
      <c r="P834" s="82">
        <v>0.2421510872730343</v>
      </c>
      <c r="Q834" s="82">
        <v>0.66047533180333429</v>
      </c>
      <c r="R834" s="21">
        <f t="shared" si="47"/>
        <v>0.90262641907636865</v>
      </c>
      <c r="S834" s="76">
        <f t="shared" si="48"/>
        <v>902.62641907636862</v>
      </c>
      <c r="T834" s="82">
        <v>0.60064221294297915</v>
      </c>
      <c r="U834" s="82">
        <v>0.66924341036906476</v>
      </c>
    </row>
    <row r="835" spans="1:21">
      <c r="A835" s="34">
        <v>4</v>
      </c>
      <c r="B835" s="117" t="s">
        <v>8</v>
      </c>
      <c r="C835" s="37">
        <v>39502</v>
      </c>
      <c r="D835" s="69">
        <v>2008</v>
      </c>
      <c r="E835" s="108">
        <v>18.98</v>
      </c>
      <c r="F835" s="123"/>
      <c r="G835" s="123"/>
      <c r="H835" s="108">
        <v>30.2</v>
      </c>
      <c r="I835" s="108">
        <v>2.78</v>
      </c>
      <c r="J835" s="108">
        <v>7.06</v>
      </c>
      <c r="K835" s="108">
        <v>100.3</v>
      </c>
      <c r="L835">
        <v>1.2800000000000034</v>
      </c>
      <c r="M835" s="82">
        <v>5.2978228142489855E-2</v>
      </c>
      <c r="N835" s="32"/>
      <c r="O835" s="21"/>
      <c r="P835" s="82">
        <v>2.3737297571007357E-2</v>
      </c>
      <c r="Q835" s="82">
        <v>1.0825149091977808</v>
      </c>
      <c r="R835" s="21">
        <f t="shared" si="47"/>
        <v>1.1062522067687881</v>
      </c>
      <c r="S835" s="76">
        <f t="shared" si="48"/>
        <v>1106.252206768788</v>
      </c>
      <c r="T835" s="82">
        <v>0.27097659010009845</v>
      </c>
      <c r="U835" s="82">
        <v>0.33097920148273996</v>
      </c>
    </row>
    <row r="836" spans="1:21">
      <c r="A836" s="34">
        <v>5</v>
      </c>
      <c r="B836" s="117" t="s">
        <v>6</v>
      </c>
      <c r="C836" s="37">
        <v>39502</v>
      </c>
      <c r="D836" s="69">
        <v>2008</v>
      </c>
      <c r="E836" s="108">
        <v>21.06</v>
      </c>
      <c r="F836" s="123"/>
      <c r="G836" s="123"/>
      <c r="H836" s="108">
        <v>81.099999999999994</v>
      </c>
      <c r="I836" s="108">
        <v>7.15</v>
      </c>
      <c r="J836" s="108">
        <v>7.31</v>
      </c>
      <c r="K836" s="108">
        <v>70.3</v>
      </c>
      <c r="L836">
        <v>21.620000000000029</v>
      </c>
      <c r="M836" s="82">
        <v>3.9391437617496819E-2</v>
      </c>
      <c r="N836" s="32"/>
      <c r="O836" s="21"/>
      <c r="P836" s="82">
        <v>2.6892616143735864</v>
      </c>
      <c r="Q836" s="82">
        <v>0.83359288671936649</v>
      </c>
      <c r="R836" s="21">
        <f t="shared" si="47"/>
        <v>3.5228545010929526</v>
      </c>
      <c r="S836" s="76">
        <f t="shared" si="48"/>
        <v>3522.8545010929524</v>
      </c>
      <c r="T836" s="82">
        <v>0.68704963895730242</v>
      </c>
      <c r="U836" s="82">
        <v>0.90321989613850506</v>
      </c>
    </row>
    <row r="837" spans="1:21">
      <c r="A837" s="34">
        <v>6</v>
      </c>
      <c r="B837" s="117" t="s">
        <v>21</v>
      </c>
      <c r="C837" s="37">
        <v>39502</v>
      </c>
      <c r="D837" s="69">
        <v>2008</v>
      </c>
      <c r="E837" s="108">
        <v>20.65</v>
      </c>
      <c r="F837" s="123"/>
      <c r="G837" s="123"/>
      <c r="H837" s="108">
        <v>75.099999999999994</v>
      </c>
      <c r="I837" s="108">
        <v>7</v>
      </c>
      <c r="J837" s="108">
        <v>7.09</v>
      </c>
      <c r="K837" s="108">
        <v>76</v>
      </c>
      <c r="L837">
        <v>0.41999999999997595</v>
      </c>
      <c r="M837" s="82">
        <v>4.1315675191849283E-2</v>
      </c>
      <c r="N837" s="32"/>
      <c r="O837" s="21"/>
      <c r="P837" s="82">
        <v>5.5424335980550756</v>
      </c>
      <c r="Q837" s="82">
        <v>0.54506362852597956</v>
      </c>
      <c r="R837" s="21">
        <f t="shared" si="47"/>
        <v>6.0874972265810552</v>
      </c>
      <c r="S837" s="76">
        <f t="shared" si="48"/>
        <v>6087.4972265810547</v>
      </c>
      <c r="T837" s="82">
        <v>0.86016981757963917</v>
      </c>
      <c r="U837" s="82">
        <v>0.87110150528376618</v>
      </c>
    </row>
    <row r="838" spans="1:21">
      <c r="A838" s="34">
        <v>7</v>
      </c>
      <c r="B838" s="117" t="s">
        <v>22</v>
      </c>
      <c r="C838" s="37">
        <v>39502</v>
      </c>
      <c r="D838" s="69">
        <v>2008</v>
      </c>
      <c r="E838" s="108">
        <v>19.72</v>
      </c>
      <c r="F838" s="123"/>
      <c r="G838" s="123"/>
      <c r="H838" s="108">
        <v>62.7</v>
      </c>
      <c r="I838" s="108">
        <v>5.72</v>
      </c>
      <c r="J838" s="108">
        <v>6.93</v>
      </c>
      <c r="K838" s="108">
        <v>87.6</v>
      </c>
      <c r="L838">
        <v>0.56000000000000494</v>
      </c>
      <c r="M838" s="82">
        <v>1.3087946601130995E-2</v>
      </c>
      <c r="N838" s="32"/>
      <c r="O838" s="21"/>
      <c r="P838" s="82">
        <v>4.5073097697466213</v>
      </c>
      <c r="Q838" s="82">
        <v>0.83359288671936649</v>
      </c>
      <c r="R838" s="21">
        <f t="shared" si="47"/>
        <v>5.3409026564659881</v>
      </c>
      <c r="S838" s="76">
        <f t="shared" si="48"/>
        <v>5340.902656465988</v>
      </c>
      <c r="T838" s="82">
        <v>0.86715840405743683</v>
      </c>
      <c r="U838" s="82">
        <v>0.84200423474589448</v>
      </c>
    </row>
    <row r="839" spans="1:21">
      <c r="A839" s="34">
        <v>8</v>
      </c>
      <c r="B839" s="117" t="s">
        <v>7</v>
      </c>
      <c r="C839" s="37">
        <v>39502</v>
      </c>
      <c r="D839" s="69">
        <v>2008</v>
      </c>
      <c r="E839" s="108">
        <v>20.74</v>
      </c>
      <c r="F839" s="123"/>
      <c r="G839" s="123"/>
      <c r="H839" s="108">
        <v>102.5</v>
      </c>
      <c r="I839" s="108">
        <v>9.09</v>
      </c>
      <c r="J839" s="108">
        <v>7.06</v>
      </c>
      <c r="K839" s="108">
        <v>80.3</v>
      </c>
      <c r="L839">
        <v>5.5800000000000018</v>
      </c>
      <c r="M839" s="82">
        <v>1.7555524273758005E-2</v>
      </c>
      <c r="N839" s="32"/>
      <c r="O839" s="21"/>
      <c r="P839" s="82">
        <v>7.5168875336602409E-3</v>
      </c>
      <c r="Q839" s="82">
        <v>0.57391655434531819</v>
      </c>
      <c r="R839" s="21">
        <f t="shared" si="47"/>
        <v>0.58143344187897839</v>
      </c>
      <c r="S839" s="76">
        <f t="shared" si="48"/>
        <v>581.43344187897833</v>
      </c>
      <c r="T839" s="82">
        <v>0.55392724410838035</v>
      </c>
      <c r="U839" s="82">
        <v>0.58114146593304961</v>
      </c>
    </row>
    <row r="840" spans="1:21">
      <c r="A840" s="34">
        <v>9</v>
      </c>
      <c r="B840" s="117" t="s">
        <v>9</v>
      </c>
      <c r="C840" s="37">
        <v>39502</v>
      </c>
      <c r="D840" s="69">
        <v>2008</v>
      </c>
      <c r="E840" s="108">
        <v>21.14</v>
      </c>
      <c r="F840" s="123"/>
      <c r="G840" s="123"/>
      <c r="H840" s="108">
        <v>43.2</v>
      </c>
      <c r="I840" s="108">
        <v>3.78</v>
      </c>
      <c r="J840" s="108">
        <v>6.81</v>
      </c>
      <c r="K840" s="108">
        <v>47.1</v>
      </c>
      <c r="L840">
        <v>22.220000000000017</v>
      </c>
      <c r="M840" s="82">
        <v>5.7797188328694279E-2</v>
      </c>
      <c r="N840" s="32"/>
      <c r="O840" s="21"/>
      <c r="P840" s="82">
        <v>0.1779365202637099</v>
      </c>
      <c r="Q840" s="82">
        <v>0.80473996090002786</v>
      </c>
      <c r="R840" s="21">
        <f t="shared" si="47"/>
        <v>0.98267648116373774</v>
      </c>
      <c r="S840" s="76">
        <f t="shared" si="48"/>
        <v>982.67648116373778</v>
      </c>
      <c r="T840" s="82">
        <v>0.56569928055399099</v>
      </c>
      <c r="U840" s="82">
        <v>0.65528549694979576</v>
      </c>
    </row>
    <row r="841" spans="1:21">
      <c r="A841" s="34">
        <v>10</v>
      </c>
      <c r="B841" s="117" t="s">
        <v>23</v>
      </c>
      <c r="C841" s="37">
        <v>39502</v>
      </c>
      <c r="D841" s="69">
        <v>2008</v>
      </c>
      <c r="E841" s="108">
        <v>20.14</v>
      </c>
      <c r="F841" s="123"/>
      <c r="G841" s="123"/>
      <c r="H841" s="108">
        <v>64.599999999999994</v>
      </c>
      <c r="I841" s="108">
        <v>5.79</v>
      </c>
      <c r="J841" s="108">
        <v>6.93</v>
      </c>
      <c r="K841" s="108">
        <v>82.8</v>
      </c>
      <c r="L841">
        <v>72.340000000000018</v>
      </c>
      <c r="M841" s="82">
        <v>2.2859726978712192E-2</v>
      </c>
      <c r="N841" s="32"/>
      <c r="O841" s="21"/>
      <c r="P841" s="82">
        <v>1.940132216059097E-2</v>
      </c>
      <c r="Q841" s="82">
        <v>1.4106514031061406</v>
      </c>
      <c r="R841" s="21">
        <f t="shared" si="47"/>
        <v>1.4300527252667314</v>
      </c>
      <c r="S841" s="76">
        <f t="shared" si="48"/>
        <v>1430.0527252667314</v>
      </c>
      <c r="T841" s="82">
        <v>1.8792482117862574</v>
      </c>
      <c r="U841" s="82">
        <v>1.8550938931513179</v>
      </c>
    </row>
    <row r="842" spans="1:21">
      <c r="A842" s="34">
        <v>11</v>
      </c>
      <c r="B842" s="117" t="s">
        <v>14</v>
      </c>
      <c r="C842" s="37">
        <v>39502</v>
      </c>
      <c r="D842" s="69">
        <v>2008</v>
      </c>
      <c r="E842" s="108">
        <v>18.63</v>
      </c>
      <c r="F842" s="123"/>
      <c r="G842" s="123"/>
      <c r="H842" s="108">
        <v>36.4</v>
      </c>
      <c r="I842" s="108">
        <v>3.38</v>
      </c>
      <c r="J842" s="108">
        <v>6.87</v>
      </c>
      <c r="K842" s="108">
        <v>88.2</v>
      </c>
      <c r="L842">
        <v>0.34000000000000696</v>
      </c>
      <c r="M842" s="82">
        <v>3.3066552373103505E-2</v>
      </c>
      <c r="N842" s="32"/>
      <c r="O842" s="21"/>
      <c r="P842" s="82">
        <v>1.9436431273225918E-2</v>
      </c>
      <c r="Q842" s="82">
        <v>0.83359288671936649</v>
      </c>
      <c r="R842" s="21">
        <f t="shared" si="47"/>
        <v>0.85302931799259241</v>
      </c>
      <c r="S842" s="76">
        <f t="shared" si="48"/>
        <v>853.02931799259238</v>
      </c>
      <c r="T842" s="82">
        <v>0.13777786360275382</v>
      </c>
      <c r="U842" s="82">
        <v>0.19182201146838268</v>
      </c>
    </row>
    <row r="843" spans="1:21">
      <c r="A843" s="34">
        <v>12</v>
      </c>
      <c r="B843" s="117" t="s">
        <v>15</v>
      </c>
      <c r="C843" s="37">
        <v>39502</v>
      </c>
      <c r="D843" s="69">
        <v>2008</v>
      </c>
      <c r="E843" s="108">
        <v>20.420000000000002</v>
      </c>
      <c r="F843" s="123"/>
      <c r="G843" s="123"/>
      <c r="H843" s="108">
        <v>74.3</v>
      </c>
      <c r="I843" s="108">
        <v>6.67</v>
      </c>
      <c r="J843" s="108">
        <v>7.05</v>
      </c>
      <c r="K843" s="108">
        <v>75.900000000000006</v>
      </c>
      <c r="L843">
        <v>20.13999999999999</v>
      </c>
      <c r="M843" s="82">
        <v>0.38886644612119703</v>
      </c>
      <c r="N843" s="32"/>
      <c r="O843" s="21"/>
      <c r="P843" s="82">
        <v>0.36145185200659607</v>
      </c>
      <c r="Q843" s="82">
        <v>1.439504328925479</v>
      </c>
      <c r="R843" s="21">
        <f t="shared" si="47"/>
        <v>1.8009561809320751</v>
      </c>
      <c r="S843" s="76">
        <f t="shared" si="48"/>
        <v>1800.9561809320751</v>
      </c>
      <c r="T843" s="82">
        <v>1.7761495986502038</v>
      </c>
      <c r="U843" s="82">
        <v>1.8758873022595881</v>
      </c>
    </row>
    <row r="844" spans="1:21">
      <c r="A844" s="34">
        <v>13</v>
      </c>
      <c r="B844" s="117" t="s">
        <v>16</v>
      </c>
      <c r="C844" s="37">
        <v>39502</v>
      </c>
      <c r="D844" s="69">
        <v>2008</v>
      </c>
      <c r="E844" s="108">
        <v>18.29</v>
      </c>
      <c r="F844" s="123"/>
      <c r="G844" s="123"/>
      <c r="H844" s="108">
        <v>56.1</v>
      </c>
      <c r="I844" s="108">
        <v>5.25</v>
      </c>
      <c r="J844" s="108">
        <v>6.94</v>
      </c>
      <c r="K844" s="108">
        <v>91.3</v>
      </c>
      <c r="L844">
        <v>3.0399999999999872</v>
      </c>
      <c r="M844" s="82">
        <v>2.7260374648753041E-2</v>
      </c>
      <c r="N844" s="32"/>
      <c r="O844" s="21"/>
      <c r="P844" s="82">
        <v>2.8162374334356838E-2</v>
      </c>
      <c r="Q844" s="82">
        <v>0.57391655434531819</v>
      </c>
      <c r="R844" s="21">
        <f t="shared" si="47"/>
        <v>0.60207892867967505</v>
      </c>
      <c r="S844" s="76">
        <f t="shared" si="48"/>
        <v>602.07892867967507</v>
      </c>
      <c r="T844" s="82">
        <v>1.5359254197701793</v>
      </c>
      <c r="U844" s="82">
        <v>1.5338087180011293</v>
      </c>
    </row>
    <row r="845" spans="1:21">
      <c r="A845" s="1">
        <v>15</v>
      </c>
      <c r="B845" s="118" t="s">
        <v>18</v>
      </c>
      <c r="C845" s="37">
        <v>39502</v>
      </c>
      <c r="D845" s="69">
        <v>2008</v>
      </c>
      <c r="E845" s="108">
        <v>20.100000000000001</v>
      </c>
      <c r="F845" s="123"/>
      <c r="G845" s="123"/>
      <c r="H845" s="108">
        <v>45.2</v>
      </c>
      <c r="I845" s="108">
        <v>4.05</v>
      </c>
      <c r="J845" s="108">
        <v>7.03</v>
      </c>
      <c r="K845" s="108">
        <v>88.2</v>
      </c>
      <c r="L845">
        <v>64.760000000000005</v>
      </c>
      <c r="M845" s="82">
        <v>4.2051905220297184E-2</v>
      </c>
      <c r="N845" s="32"/>
      <c r="O845" s="32"/>
      <c r="P845" s="82">
        <v>9.8056338187773651E-2</v>
      </c>
      <c r="Q845" s="82">
        <v>1.1509750707320923</v>
      </c>
      <c r="R845" s="21">
        <f t="shared" si="47"/>
        <v>1.249031408919866</v>
      </c>
      <c r="S845" s="76">
        <f t="shared" si="48"/>
        <v>1249.031408919866</v>
      </c>
      <c r="T845" s="82">
        <v>0.64016504423732024</v>
      </c>
      <c r="U845" s="82">
        <v>0.75123560310281223</v>
      </c>
    </row>
    <row r="846" spans="1:21">
      <c r="A846" s="34" t="s">
        <v>87</v>
      </c>
      <c r="B846" s="117"/>
      <c r="C846" s="37">
        <v>39502</v>
      </c>
      <c r="D846" s="69">
        <v>2008</v>
      </c>
      <c r="F846" s="123"/>
      <c r="G846" s="123"/>
      <c r="L846">
        <v>27.319999999999954</v>
      </c>
      <c r="M846" s="82">
        <v>4.4227130304347786E-2</v>
      </c>
      <c r="N846" s="32"/>
      <c r="O846" s="21"/>
      <c r="P846" s="82">
        <v>2.7614661224866204</v>
      </c>
      <c r="Q846" s="82">
        <v>0.83359288671936649</v>
      </c>
      <c r="R846" s="21">
        <f t="shared" si="47"/>
        <v>3.5950590092059871</v>
      </c>
      <c r="S846" s="76">
        <f t="shared" si="48"/>
        <v>3595.059009205987</v>
      </c>
      <c r="T846" s="82">
        <v>0.70000905660059709</v>
      </c>
      <c r="U846" s="82">
        <v>0.90094139757550462</v>
      </c>
    </row>
    <row r="847" spans="1:21">
      <c r="A847" s="34" t="s">
        <v>59</v>
      </c>
      <c r="B847" s="117"/>
      <c r="C847" s="37">
        <v>39502</v>
      </c>
      <c r="D847" s="69">
        <v>2008</v>
      </c>
      <c r="F847" s="123"/>
      <c r="G847" s="123"/>
      <c r="L847">
        <v>4.0000000000040004E-2</v>
      </c>
      <c r="M847" s="82">
        <v>1.5982669212982956E-2</v>
      </c>
      <c r="N847" s="32"/>
      <c r="O847" s="21"/>
      <c r="P847" s="82">
        <v>1.9200263266751172E-2</v>
      </c>
      <c r="Q847" s="82">
        <v>0.22768144451325378</v>
      </c>
      <c r="R847" s="21">
        <f t="shared" si="47"/>
        <v>0.24688170778000496</v>
      </c>
      <c r="S847" s="76">
        <f t="shared" si="48"/>
        <v>246.88170778000494</v>
      </c>
      <c r="T847" s="82">
        <v>3.3154242593026045E-3</v>
      </c>
      <c r="U847" s="82">
        <v>4.0906076442837266E-3</v>
      </c>
    </row>
    <row r="848" spans="1:21">
      <c r="A848" s="34">
        <v>1</v>
      </c>
      <c r="B848" s="75" t="s">
        <v>3</v>
      </c>
      <c r="C848" s="37">
        <v>39533</v>
      </c>
      <c r="D848" s="69">
        <v>2008</v>
      </c>
      <c r="E848" s="108">
        <v>13.56</v>
      </c>
      <c r="F848" s="123"/>
      <c r="G848" s="123"/>
      <c r="H848" s="108">
        <v>87.3</v>
      </c>
      <c r="I848" s="108">
        <v>9.0500000000000007</v>
      </c>
      <c r="J848" s="108">
        <v>4.62</v>
      </c>
      <c r="K848" s="108">
        <v>132.5</v>
      </c>
      <c r="L848" s="74">
        <v>0.15384615384620096</v>
      </c>
      <c r="M848" s="21">
        <v>6.1109760339261646E-2</v>
      </c>
      <c r="N848" s="32"/>
      <c r="O848" s="21"/>
      <c r="P848" s="21">
        <v>0.24008999636178224</v>
      </c>
      <c r="Q848" s="21">
        <v>0.5756683550986037</v>
      </c>
      <c r="R848" s="21">
        <f t="shared" si="47"/>
        <v>0.81575835146038589</v>
      </c>
      <c r="S848" s="76">
        <f t="shared" si="48"/>
        <v>815.75835146038594</v>
      </c>
      <c r="T848" s="21">
        <v>0.73911258240715361</v>
      </c>
      <c r="U848" s="21">
        <v>0.75100424137271249</v>
      </c>
    </row>
    <row r="849" spans="1:21">
      <c r="A849" s="34">
        <v>2</v>
      </c>
      <c r="B849" s="117" t="s">
        <v>4</v>
      </c>
      <c r="C849" s="37">
        <v>39533</v>
      </c>
      <c r="D849" s="69">
        <v>2008</v>
      </c>
      <c r="E849" s="108">
        <v>13.79</v>
      </c>
      <c r="F849" s="123"/>
      <c r="G849" s="123"/>
      <c r="H849" s="108">
        <v>80.599999999999994</v>
      </c>
      <c r="I849" s="108">
        <v>8.36</v>
      </c>
      <c r="J849" s="108">
        <v>4.6100000000000003</v>
      </c>
      <c r="K849" s="108">
        <v>131.19999999999999</v>
      </c>
      <c r="L849" s="5">
        <v>8.1290322580645871</v>
      </c>
      <c r="M849" s="21">
        <v>5.8573460083126708E-2</v>
      </c>
      <c r="N849" s="32"/>
      <c r="O849" s="21"/>
      <c r="P849" s="21">
        <v>0.52240639209941087</v>
      </c>
      <c r="Q849" s="21">
        <v>0.5756683550986037</v>
      </c>
      <c r="R849" s="21">
        <f t="shared" si="47"/>
        <v>1.0980747471980146</v>
      </c>
      <c r="S849" s="76">
        <f t="shared" si="48"/>
        <v>1098.0747471980146</v>
      </c>
      <c r="T849" s="21">
        <v>0.47479183589414864</v>
      </c>
      <c r="U849" s="21">
        <v>0.51607494051436542</v>
      </c>
    </row>
    <row r="850" spans="1:21">
      <c r="A850" s="34">
        <v>3</v>
      </c>
      <c r="B850" s="117" t="s">
        <v>10</v>
      </c>
      <c r="C850" s="37">
        <v>39533</v>
      </c>
      <c r="D850" s="69">
        <v>2008</v>
      </c>
      <c r="E850" s="108">
        <v>13.53</v>
      </c>
      <c r="F850" s="123"/>
      <c r="G850" s="123"/>
      <c r="H850" s="108">
        <v>81.5</v>
      </c>
      <c r="I850" s="108">
        <v>8.44</v>
      </c>
      <c r="J850" s="108">
        <v>5.14</v>
      </c>
      <c r="K850" s="108">
        <v>128.69999999999999</v>
      </c>
      <c r="L850" s="5">
        <v>0.14285714285715356</v>
      </c>
      <c r="M850" s="21">
        <v>6.854374384862269E-2</v>
      </c>
      <c r="N850" s="32"/>
      <c r="O850" s="21"/>
      <c r="P850" s="21">
        <v>0.34610189216958598</v>
      </c>
      <c r="Q850" s="21">
        <v>0.5756683550986037</v>
      </c>
      <c r="R850" s="21">
        <f t="shared" si="47"/>
        <v>0.92177024726818968</v>
      </c>
      <c r="S850" s="76">
        <f t="shared" si="48"/>
        <v>921.77024726818968</v>
      </c>
      <c r="T850" s="21">
        <v>0.66803488183028203</v>
      </c>
      <c r="U850" s="21">
        <v>0.68984004448555258</v>
      </c>
    </row>
    <row r="851" spans="1:21">
      <c r="A851" s="34">
        <v>4</v>
      </c>
      <c r="B851" s="117" t="s">
        <v>8</v>
      </c>
      <c r="C851" s="37">
        <v>39533</v>
      </c>
      <c r="D851" s="69">
        <v>2008</v>
      </c>
      <c r="E851" s="108">
        <v>15.4</v>
      </c>
      <c r="F851" s="123"/>
      <c r="G851" s="123"/>
      <c r="H851" s="108">
        <v>9.6999999999999993</v>
      </c>
      <c r="I851" s="108">
        <v>0.96</v>
      </c>
      <c r="J851" s="108">
        <v>4.7699999999999996</v>
      </c>
      <c r="K851" s="108">
        <v>129.6</v>
      </c>
      <c r="L851" s="5">
        <v>0.16129032258062739</v>
      </c>
      <c r="M851" s="21">
        <v>0.12775323603494523</v>
      </c>
      <c r="N851" s="32"/>
      <c r="O851" s="21"/>
      <c r="P851" s="21">
        <v>5.5604967635213484E-2</v>
      </c>
      <c r="Q851" s="21">
        <v>0.60502318975377389</v>
      </c>
      <c r="R851" s="21">
        <f t="shared" si="47"/>
        <v>0.66062815738898739</v>
      </c>
      <c r="S851" s="76">
        <f t="shared" si="48"/>
        <v>660.62815738898735</v>
      </c>
      <c r="T851" s="21">
        <v>0.62726638066134432</v>
      </c>
      <c r="U851" s="21">
        <v>0.66459406733790627</v>
      </c>
    </row>
    <row r="852" spans="1:21">
      <c r="A852" s="34">
        <v>5</v>
      </c>
      <c r="B852" s="117" t="s">
        <v>6</v>
      </c>
      <c r="C852" s="37">
        <v>39533</v>
      </c>
      <c r="D852" s="69">
        <v>2008</v>
      </c>
      <c r="E852" s="108">
        <v>16.510000000000002</v>
      </c>
      <c r="F852" s="123"/>
      <c r="G852" s="123"/>
      <c r="H852" s="108">
        <v>70</v>
      </c>
      <c r="I852" s="108">
        <v>6.8</v>
      </c>
      <c r="J852" s="108">
        <v>5.53</v>
      </c>
      <c r="K852" s="108">
        <v>114</v>
      </c>
      <c r="L852" s="5">
        <v>0.93548387096769259</v>
      </c>
      <c r="M852" s="21">
        <v>9.5376051385939908E-2</v>
      </c>
      <c r="N852" s="32"/>
      <c r="O852" s="21"/>
      <c r="P852" s="21">
        <v>2.7691809618785808</v>
      </c>
      <c r="Q852" s="21">
        <v>0.63437802440894409</v>
      </c>
      <c r="R852" s="21">
        <f t="shared" si="47"/>
        <v>3.4035589862875248</v>
      </c>
      <c r="S852" s="76">
        <f t="shared" si="48"/>
        <v>3403.5589862875249</v>
      </c>
      <c r="T852" s="21">
        <v>0.62546184451162345</v>
      </c>
      <c r="U852" s="21">
        <v>0.66881047793567672</v>
      </c>
    </row>
    <row r="853" spans="1:21">
      <c r="A853" s="34">
        <v>6</v>
      </c>
      <c r="B853" s="117" t="s">
        <v>21</v>
      </c>
      <c r="C853" s="37">
        <v>39533</v>
      </c>
      <c r="D853" s="69">
        <v>2008</v>
      </c>
      <c r="E853" s="108">
        <v>14.81</v>
      </c>
      <c r="F853" s="123"/>
      <c r="G853" s="123"/>
      <c r="H853" s="108">
        <v>85.5</v>
      </c>
      <c r="I853" s="108">
        <v>8.61</v>
      </c>
      <c r="J853" s="108">
        <v>5.21</v>
      </c>
      <c r="K853" s="108">
        <v>123.8</v>
      </c>
      <c r="L853" s="5">
        <v>2.815789473684251</v>
      </c>
      <c r="M853" s="21">
        <v>3.6271509555043616E-2</v>
      </c>
      <c r="N853" s="32"/>
      <c r="O853" s="21"/>
      <c r="P853" s="21">
        <v>6.9467718930892204</v>
      </c>
      <c r="Q853" s="21">
        <v>0.54631352044343329</v>
      </c>
      <c r="R853" s="21">
        <f t="shared" si="47"/>
        <v>7.4930854135326541</v>
      </c>
      <c r="S853" s="76">
        <f t="shared" si="48"/>
        <v>7493.0854135326545</v>
      </c>
      <c r="T853" s="105">
        <v>1.3081143242887761</v>
      </c>
      <c r="U853" s="105">
        <v>0.96110745659522423</v>
      </c>
    </row>
    <row r="854" spans="1:21">
      <c r="A854" s="34">
        <v>7</v>
      </c>
      <c r="B854" s="117" t="s">
        <v>22</v>
      </c>
      <c r="C854" s="37">
        <v>39533</v>
      </c>
      <c r="D854" s="69">
        <v>2008</v>
      </c>
      <c r="E854" s="108">
        <v>13.63</v>
      </c>
      <c r="F854" s="123"/>
      <c r="G854" s="123"/>
      <c r="H854" s="108">
        <v>76.400000000000006</v>
      </c>
      <c r="I854" s="108">
        <v>7.9</v>
      </c>
      <c r="J854" s="108">
        <v>5.08</v>
      </c>
      <c r="K854" s="108">
        <v>108.4</v>
      </c>
      <c r="L854" s="5">
        <v>3.1794871794872277</v>
      </c>
      <c r="M854" s="21">
        <v>7.4543405833824627E-2</v>
      </c>
      <c r="N854" s="32"/>
      <c r="O854" s="21"/>
      <c r="P854" s="21">
        <v>6.1407606107600401</v>
      </c>
      <c r="Q854" s="21">
        <v>0.60502318975377389</v>
      </c>
      <c r="R854" s="21">
        <f t="shared" si="47"/>
        <v>6.7457838005138138</v>
      </c>
      <c r="S854" s="76">
        <f t="shared" si="48"/>
        <v>6745.7838005138137</v>
      </c>
      <c r="T854" s="21">
        <v>0.84689419787397968</v>
      </c>
      <c r="U854" s="21">
        <v>0.90625912786489082</v>
      </c>
    </row>
    <row r="855" spans="1:21">
      <c r="A855" s="34">
        <v>8</v>
      </c>
      <c r="B855" s="117" t="s">
        <v>7</v>
      </c>
      <c r="C855" s="37">
        <v>39533</v>
      </c>
      <c r="D855" s="69">
        <v>2008</v>
      </c>
      <c r="E855" s="108">
        <v>19.079999999999998</v>
      </c>
      <c r="F855" s="123"/>
      <c r="G855" s="123"/>
      <c r="H855" s="108">
        <v>101.7</v>
      </c>
      <c r="I855" s="108">
        <v>9.3699999999999992</v>
      </c>
      <c r="J855" s="108">
        <v>6.76</v>
      </c>
      <c r="K855" s="108">
        <v>86.7</v>
      </c>
      <c r="L855" s="5">
        <v>2.6749999999999687</v>
      </c>
      <c r="M855" s="21">
        <v>3.9717379558206256E-2</v>
      </c>
      <c r="N855" s="32"/>
      <c r="O855" s="21"/>
      <c r="P855" s="21">
        <v>1.249851740237129E-2</v>
      </c>
      <c r="Q855" s="21">
        <v>0.92792637096064645</v>
      </c>
      <c r="R855" s="21">
        <f t="shared" si="47"/>
        <v>0.94042488836301774</v>
      </c>
      <c r="S855" s="76">
        <f t="shared" si="48"/>
        <v>940.42488836301777</v>
      </c>
      <c r="T855" s="21">
        <v>0.60095168845861791</v>
      </c>
      <c r="U855" s="21">
        <v>0.68082987246127136</v>
      </c>
    </row>
    <row r="856" spans="1:21">
      <c r="A856" s="34">
        <v>9</v>
      </c>
      <c r="B856" s="117" t="s">
        <v>9</v>
      </c>
      <c r="C856" s="37">
        <v>39533</v>
      </c>
      <c r="D856" s="69">
        <v>2008</v>
      </c>
      <c r="E856" s="108">
        <v>13.59</v>
      </c>
      <c r="F856" s="123"/>
      <c r="G856" s="123"/>
      <c r="H856" s="108">
        <v>21</v>
      </c>
      <c r="I856" s="108">
        <v>2.15</v>
      </c>
      <c r="J856" s="108">
        <v>4.4800000000000004</v>
      </c>
      <c r="K856" s="108">
        <v>62.3</v>
      </c>
      <c r="L856" s="5">
        <v>0.3947368421052927</v>
      </c>
      <c r="M856" s="21">
        <v>8.1400162388341163E-2</v>
      </c>
      <c r="N856" s="32"/>
      <c r="O856" s="21"/>
      <c r="P856" s="21">
        <v>0.16821065174039265</v>
      </c>
      <c r="Q856" s="21">
        <v>0.83986186699513588</v>
      </c>
      <c r="R856" s="21">
        <f t="shared" si="47"/>
        <v>1.0080725187355286</v>
      </c>
      <c r="S856" s="76">
        <f t="shared" si="48"/>
        <v>1008.0725187355287</v>
      </c>
      <c r="T856" s="21">
        <v>0.41527718249024614</v>
      </c>
      <c r="U856" s="21">
        <v>0.50545518436147474</v>
      </c>
    </row>
    <row r="857" spans="1:21">
      <c r="A857" s="34">
        <v>10</v>
      </c>
      <c r="B857" s="117" t="s">
        <v>23</v>
      </c>
      <c r="C857" s="37">
        <v>39533</v>
      </c>
      <c r="D857" s="69">
        <v>2008</v>
      </c>
      <c r="E857" s="108">
        <v>13.2</v>
      </c>
      <c r="F857" s="123"/>
      <c r="G857" s="123"/>
      <c r="H857" s="108">
        <v>42</v>
      </c>
      <c r="I857" s="108">
        <v>4.26</v>
      </c>
      <c r="J857" s="108">
        <v>4.5999999999999996</v>
      </c>
      <c r="K857" s="108">
        <v>34.1</v>
      </c>
      <c r="L857" s="5">
        <v>3.6388888888888276</v>
      </c>
      <c r="M857" s="21">
        <v>2.6073833352790732E-2</v>
      </c>
      <c r="N857" s="32"/>
      <c r="O857" s="21"/>
      <c r="P857" s="21">
        <v>7.8793395042098743E-3</v>
      </c>
      <c r="Q857" s="21">
        <v>1.1627650482020084</v>
      </c>
      <c r="R857" s="21">
        <f t="shared" si="47"/>
        <v>1.1706443877062183</v>
      </c>
      <c r="S857" s="76">
        <f t="shared" si="48"/>
        <v>1170.6443877062184</v>
      </c>
      <c r="T857" s="21">
        <v>0.59550304047256741</v>
      </c>
      <c r="U857" s="21">
        <v>0.639260612791966</v>
      </c>
    </row>
    <row r="858" spans="1:21">
      <c r="A858" s="34">
        <v>11</v>
      </c>
      <c r="B858" s="117" t="s">
        <v>14</v>
      </c>
      <c r="C858" s="37">
        <v>39533</v>
      </c>
      <c r="D858" s="69">
        <v>2008</v>
      </c>
      <c r="E858" s="108">
        <v>13.36</v>
      </c>
      <c r="F858" s="123"/>
      <c r="G858" s="123"/>
      <c r="H858" s="108">
        <v>24.6</v>
      </c>
      <c r="I858" s="108">
        <v>2.5099999999999998</v>
      </c>
      <c r="J858" s="108">
        <v>4.2</v>
      </c>
      <c r="K858" s="108">
        <v>64.8</v>
      </c>
      <c r="L858" s="5">
        <v>0.97058823529419025</v>
      </c>
      <c r="M858" s="21">
        <v>4.8305816977256291E-2</v>
      </c>
      <c r="N858" s="32"/>
      <c r="O858" s="21"/>
      <c r="P858" s="21">
        <v>9.1487319037046183E-3</v>
      </c>
      <c r="Q858" s="21">
        <v>0.54631352044343329</v>
      </c>
      <c r="R858" s="21">
        <f t="shared" si="47"/>
        <v>0.55546225234713786</v>
      </c>
      <c r="S858" s="76">
        <f t="shared" si="48"/>
        <v>555.46225234713791</v>
      </c>
      <c r="T858" s="21">
        <v>6.5389886897270655E-2</v>
      </c>
      <c r="U858" s="21">
        <v>8.530124035542741E-2</v>
      </c>
    </row>
    <row r="859" spans="1:21">
      <c r="A859" s="34">
        <v>12</v>
      </c>
      <c r="B859" s="117" t="s">
        <v>15</v>
      </c>
      <c r="C859" s="37">
        <v>39533</v>
      </c>
      <c r="D859" s="69">
        <v>2008</v>
      </c>
      <c r="E859" s="108">
        <v>20.61</v>
      </c>
      <c r="F859" s="123"/>
      <c r="G859" s="123"/>
      <c r="H859" s="108">
        <v>100.3</v>
      </c>
      <c r="I859" s="32" t="s">
        <v>108</v>
      </c>
      <c r="J859" s="32">
        <v>6.88</v>
      </c>
      <c r="K859" s="32">
        <v>87.5</v>
      </c>
      <c r="L859" s="5">
        <v>5.7500000000000604</v>
      </c>
      <c r="M859" s="21">
        <v>4.54021904771294E-2</v>
      </c>
      <c r="N859" s="32"/>
      <c r="O859" s="21"/>
      <c r="P859" s="21">
        <v>0.74968052295894816</v>
      </c>
      <c r="Q859" s="21">
        <v>1.5150230640640514</v>
      </c>
      <c r="R859" s="21">
        <f t="shared" si="47"/>
        <v>2.2647035870229995</v>
      </c>
      <c r="S859" s="76">
        <f t="shared" si="48"/>
        <v>2264.7035870229993</v>
      </c>
      <c r="T859" s="21">
        <v>1.9318942710297855</v>
      </c>
      <c r="U859" s="21">
        <v>2.0659093461860714</v>
      </c>
    </row>
    <row r="860" spans="1:21">
      <c r="A860" s="34">
        <v>13</v>
      </c>
      <c r="B860" s="117" t="s">
        <v>16</v>
      </c>
      <c r="C860" s="37">
        <v>39533</v>
      </c>
      <c r="D860" s="69">
        <v>2008</v>
      </c>
      <c r="E860" s="108">
        <v>15.61</v>
      </c>
      <c r="F860" s="123"/>
      <c r="G860" s="123"/>
      <c r="H860" s="108">
        <v>39</v>
      </c>
      <c r="I860" s="32">
        <v>3.88</v>
      </c>
      <c r="J860" s="32">
        <v>5.7</v>
      </c>
      <c r="K860" s="32">
        <v>62.3</v>
      </c>
      <c r="L860" s="5">
        <v>0.74999999999997913</v>
      </c>
      <c r="M860" s="21">
        <v>4.0487015497998935E-2</v>
      </c>
      <c r="N860" s="32"/>
      <c r="O860" s="21"/>
      <c r="P860" s="21">
        <v>6.1546429282848578E-2</v>
      </c>
      <c r="Q860" s="21">
        <v>0.75179736302962508</v>
      </c>
      <c r="R860" s="21">
        <f t="shared" si="47"/>
        <v>0.81334379231247367</v>
      </c>
      <c r="S860" s="76">
        <f t="shared" si="48"/>
        <v>813.34379231247362</v>
      </c>
      <c r="T860" s="21">
        <v>1.0162639104857518</v>
      </c>
      <c r="U860" s="21">
        <v>1.0406526841429069</v>
      </c>
    </row>
    <row r="861" spans="1:21">
      <c r="A861" s="34" t="s">
        <v>87</v>
      </c>
      <c r="B861" s="117"/>
      <c r="C861" s="37">
        <v>39533</v>
      </c>
      <c r="D861" s="69">
        <v>2008</v>
      </c>
      <c r="F861" s="123"/>
      <c r="G861" s="123"/>
      <c r="L861" s="5">
        <v>1.6000000000000041</v>
      </c>
      <c r="M861" s="21">
        <v>7.3738786442223203E-2</v>
      </c>
      <c r="N861" s="32"/>
      <c r="O861" s="21"/>
      <c r="P861" s="21">
        <v>2.7761626200758021</v>
      </c>
      <c r="Q861" s="21">
        <v>0.75179736302962508</v>
      </c>
      <c r="R861" s="21">
        <f t="shared" si="47"/>
        <v>3.5279599831054274</v>
      </c>
      <c r="S861" s="76">
        <f t="shared" si="48"/>
        <v>3527.9599831054275</v>
      </c>
      <c r="T861" s="21">
        <v>0.62787957255688065</v>
      </c>
      <c r="U861" s="21">
        <v>0.68523873333528873</v>
      </c>
    </row>
    <row r="862" spans="1:21">
      <c r="A862" s="34" t="s">
        <v>59</v>
      </c>
      <c r="B862" s="117"/>
      <c r="C862" s="37">
        <v>39533</v>
      </c>
      <c r="D862" s="69">
        <v>2008</v>
      </c>
      <c r="F862" s="123"/>
      <c r="G862" s="123"/>
      <c r="L862" s="5">
        <v>-0.86206896551724221</v>
      </c>
      <c r="M862" s="21">
        <v>2.7805514217324231E-2</v>
      </c>
      <c r="N862" s="32"/>
      <c r="O862" s="21"/>
      <c r="P862" s="21">
        <v>2.464589744753623E-2</v>
      </c>
      <c r="Q862" s="105">
        <v>0.34082967785724161</v>
      </c>
      <c r="R862" s="21">
        <f t="shared" si="47"/>
        <v>0.36547557530477781</v>
      </c>
      <c r="S862" s="76">
        <f t="shared" si="48"/>
        <v>365.47557530477781</v>
      </c>
      <c r="T862" s="21">
        <v>3.9154597042978523E-4</v>
      </c>
      <c r="U862" s="21">
        <v>3.12497239805061E-3</v>
      </c>
    </row>
    <row r="863" spans="1:21">
      <c r="A863" s="34">
        <v>1</v>
      </c>
      <c r="B863" s="75" t="s">
        <v>3</v>
      </c>
      <c r="C863" s="37">
        <v>39573</v>
      </c>
      <c r="D863" s="69">
        <v>2008</v>
      </c>
      <c r="E863" s="108">
        <v>19.07</v>
      </c>
      <c r="F863" s="123"/>
      <c r="G863" s="123"/>
      <c r="H863" s="108">
        <v>78.7</v>
      </c>
      <c r="I863" s="108">
        <v>7.27</v>
      </c>
      <c r="J863" s="108">
        <v>5.51</v>
      </c>
      <c r="K863" s="108">
        <v>10.3</v>
      </c>
      <c r="L863" s="74">
        <v>0.20588235294121909</v>
      </c>
      <c r="M863" s="21">
        <v>3.0480440650953081E-2</v>
      </c>
      <c r="N863" s="32"/>
      <c r="O863" s="21"/>
      <c r="P863" s="21">
        <v>0.18545883996870077</v>
      </c>
      <c r="Q863" s="21">
        <v>0.64696357261127901</v>
      </c>
      <c r="R863" s="21">
        <f t="shared" si="47"/>
        <v>0.83242241257997973</v>
      </c>
      <c r="S863" s="76">
        <f t="shared" si="48"/>
        <v>832.42241257997978</v>
      </c>
      <c r="T863" s="21">
        <v>0.87635195314831016</v>
      </c>
      <c r="U863" s="21">
        <v>0.93173597025975274</v>
      </c>
    </row>
    <row r="864" spans="1:21">
      <c r="A864" s="34">
        <v>2</v>
      </c>
      <c r="B864" s="117" t="s">
        <v>4</v>
      </c>
      <c r="C864" s="37">
        <v>39573</v>
      </c>
      <c r="D864" s="69">
        <v>2008</v>
      </c>
      <c r="E864" s="108">
        <v>19.190000000000001</v>
      </c>
      <c r="F864" s="123"/>
      <c r="G864" s="123"/>
      <c r="H864" s="108">
        <v>91.5</v>
      </c>
      <c r="I864" s="108">
        <v>8.4499999999999993</v>
      </c>
      <c r="J864" s="108">
        <v>5.5</v>
      </c>
      <c r="K864" s="108">
        <v>6.9</v>
      </c>
      <c r="L864" s="5">
        <v>0.29999999999992999</v>
      </c>
      <c r="M864" s="21">
        <v>4.9063763408500022E-2</v>
      </c>
      <c r="N864" s="32"/>
      <c r="O864" s="21"/>
      <c r="P864" s="21">
        <v>0.40699087380421617</v>
      </c>
      <c r="Q864" s="21">
        <v>0.7336186325119316</v>
      </c>
      <c r="R864" s="21">
        <f t="shared" si="47"/>
        <v>1.1406095063161477</v>
      </c>
      <c r="S864" s="76">
        <f t="shared" si="48"/>
        <v>1140.6095063161476</v>
      </c>
      <c r="T864" s="21">
        <v>0.69892561771742168</v>
      </c>
      <c r="U864" s="21">
        <v>0.74030387888223104</v>
      </c>
    </row>
    <row r="865" spans="1:21">
      <c r="A865" s="34">
        <v>3</v>
      </c>
      <c r="B865" s="117" t="s">
        <v>10</v>
      </c>
      <c r="C865" s="37">
        <v>39573</v>
      </c>
      <c r="D865" s="69">
        <v>2008</v>
      </c>
      <c r="E865" s="108">
        <v>19.39</v>
      </c>
      <c r="F865" s="123"/>
      <c r="G865" s="123"/>
      <c r="H865" s="108">
        <v>79.400000000000006</v>
      </c>
      <c r="I865" s="108">
        <v>7.29</v>
      </c>
      <c r="J865" s="108">
        <v>5.32</v>
      </c>
      <c r="K865" s="108">
        <v>8.5</v>
      </c>
      <c r="L865" s="5">
        <v>0.65789473684210587</v>
      </c>
      <c r="M865" s="21">
        <v>7.9707429672150221E-2</v>
      </c>
      <c r="N865" s="32"/>
      <c r="O865" s="21"/>
      <c r="P865" s="21">
        <v>0.16854498838952958</v>
      </c>
      <c r="Q865" s="21">
        <v>0.70473361254504741</v>
      </c>
      <c r="R865" s="21">
        <f t="shared" si="47"/>
        <v>0.87327860093457699</v>
      </c>
      <c r="S865" s="76">
        <f t="shared" si="48"/>
        <v>873.27860093457696</v>
      </c>
      <c r="T865" s="21">
        <v>0.84835743954620546</v>
      </c>
      <c r="U865" s="21">
        <v>0.9276202762117346</v>
      </c>
    </row>
    <row r="866" spans="1:21">
      <c r="A866" s="34">
        <v>4</v>
      </c>
      <c r="B866" s="117" t="s">
        <v>8</v>
      </c>
      <c r="C866" s="37">
        <v>39573</v>
      </c>
      <c r="D866" s="69">
        <v>2008</v>
      </c>
      <c r="E866" s="108">
        <v>21.62</v>
      </c>
      <c r="F866" s="123"/>
      <c r="G866" s="123"/>
      <c r="H866" s="108">
        <v>13.9</v>
      </c>
      <c r="I866" s="108">
        <v>1.22</v>
      </c>
      <c r="J866" s="108">
        <v>5.53</v>
      </c>
      <c r="K866" s="108">
        <v>-92.3</v>
      </c>
      <c r="L866" s="5">
        <v>11.92499999999999</v>
      </c>
      <c r="M866" s="21">
        <v>7.7413634770543638E-2</v>
      </c>
      <c r="N866" s="32"/>
      <c r="O866" s="21"/>
      <c r="P866" s="21">
        <v>1.0726175707962096E-2</v>
      </c>
      <c r="Q866" s="21">
        <v>0.82027369241258419</v>
      </c>
      <c r="R866" s="21">
        <f t="shared" si="47"/>
        <v>0.83099986812054627</v>
      </c>
      <c r="S866" s="76">
        <f t="shared" si="48"/>
        <v>830.99986812054624</v>
      </c>
      <c r="T866" s="21">
        <v>0.73625744263920812</v>
      </c>
      <c r="U866" s="21">
        <v>0.81675812763863587</v>
      </c>
    </row>
    <row r="867" spans="1:21">
      <c r="A867" s="34">
        <v>5</v>
      </c>
      <c r="B867" s="117" t="s">
        <v>6</v>
      </c>
      <c r="C867" s="37">
        <v>39573</v>
      </c>
      <c r="D867" s="69">
        <v>2008</v>
      </c>
      <c r="E867" s="108">
        <v>21.44</v>
      </c>
      <c r="F867" s="123"/>
      <c r="G867" s="123"/>
      <c r="H867" s="108">
        <v>65.599999999999994</v>
      </c>
      <c r="I867" s="108">
        <v>5.78</v>
      </c>
      <c r="J867" s="108">
        <v>6.05</v>
      </c>
      <c r="K867" s="108">
        <v>-18</v>
      </c>
      <c r="L867" s="5">
        <v>8.1842105263157929</v>
      </c>
      <c r="M867" s="21">
        <v>0.14708765490684306</v>
      </c>
      <c r="N867" s="32"/>
      <c r="O867" s="21"/>
      <c r="P867" s="21">
        <v>2.6814219933227044</v>
      </c>
      <c r="Q867" s="21">
        <v>1.3979740917502681</v>
      </c>
      <c r="R867" s="21">
        <f>P867+Q867</f>
        <v>4.0793960850729727</v>
      </c>
      <c r="S867" s="76">
        <f t="shared" si="48"/>
        <v>4079.3960850729727</v>
      </c>
      <c r="T867" s="21">
        <v>0.65816198247851343</v>
      </c>
      <c r="U867" s="21">
        <v>0.83850503644320629</v>
      </c>
    </row>
    <row r="868" spans="1:21">
      <c r="A868" s="34">
        <v>6</v>
      </c>
      <c r="B868" s="117" t="s">
        <v>21</v>
      </c>
      <c r="C868" s="37">
        <v>39573</v>
      </c>
      <c r="D868" s="69">
        <v>2008</v>
      </c>
      <c r="E868" s="108">
        <v>19.850000000000001</v>
      </c>
      <c r="F868" s="123"/>
      <c r="G868" s="123"/>
      <c r="H868" s="108">
        <v>66.8</v>
      </c>
      <c r="I868" s="108">
        <v>6.08</v>
      </c>
      <c r="J868" s="108">
        <v>5.57</v>
      </c>
      <c r="K868" s="108">
        <v>4.5999999999999996</v>
      </c>
      <c r="L868" s="5">
        <v>2.6842105263158444</v>
      </c>
      <c r="M868" s="21">
        <v>7.12669812451448E-2</v>
      </c>
      <c r="N868" s="32"/>
      <c r="O868" s="21"/>
      <c r="P868" s="21">
        <v>6.4144803953641469</v>
      </c>
      <c r="Q868" s="21">
        <v>0.64696357261127901</v>
      </c>
      <c r="R868" s="21">
        <f t="shared" si="47"/>
        <v>7.0614439679754257</v>
      </c>
      <c r="S868" s="76">
        <f t="shared" si="48"/>
        <v>7061.4439679754259</v>
      </c>
      <c r="T868" s="21">
        <v>0.88964368549330475</v>
      </c>
      <c r="U868" s="21">
        <v>0.91630211757968472</v>
      </c>
    </row>
    <row r="869" spans="1:21">
      <c r="A869" s="34">
        <v>7</v>
      </c>
      <c r="B869" s="117" t="s">
        <v>22</v>
      </c>
      <c r="C869" s="37">
        <v>39573</v>
      </c>
      <c r="D869" s="69">
        <v>2008</v>
      </c>
      <c r="E869" s="108">
        <v>19.77</v>
      </c>
      <c r="F869" s="123"/>
      <c r="G869" s="123"/>
      <c r="H869" s="108">
        <v>67.400000000000006</v>
      </c>
      <c r="I869" s="108">
        <v>6.12</v>
      </c>
      <c r="J869" s="108">
        <v>5.22</v>
      </c>
      <c r="K869" s="108">
        <v>9.4</v>
      </c>
      <c r="L869" s="5">
        <v>0.63888888888891104</v>
      </c>
      <c r="M869" s="21">
        <v>2.5319402122338311E-2</v>
      </c>
      <c r="N869" s="32"/>
      <c r="O869" s="21"/>
      <c r="P869" s="21">
        <v>5.3753203864666981</v>
      </c>
      <c r="Q869" s="21">
        <v>0.64696357261127901</v>
      </c>
      <c r="R869" s="21">
        <f t="shared" ref="R869:R932" si="49">P869+Q869</f>
        <v>6.0222839590779769</v>
      </c>
      <c r="S869" s="76">
        <f t="shared" si="48"/>
        <v>6022.2839590779768</v>
      </c>
      <c r="T869" s="21">
        <v>0.91432833127686575</v>
      </c>
      <c r="U869" s="21">
        <v>0.93004435024849108</v>
      </c>
    </row>
    <row r="870" spans="1:21">
      <c r="A870" s="34">
        <v>8</v>
      </c>
      <c r="B870" s="117" t="s">
        <v>7</v>
      </c>
      <c r="C870" s="37">
        <v>39573</v>
      </c>
      <c r="D870" s="69">
        <v>2008</v>
      </c>
      <c r="E870" s="108">
        <v>29.84</v>
      </c>
      <c r="F870" s="123"/>
      <c r="G870" s="123"/>
      <c r="H870" s="108">
        <v>51</v>
      </c>
      <c r="I870" s="108">
        <v>3.85</v>
      </c>
      <c r="J870" s="108">
        <v>6.8</v>
      </c>
      <c r="K870" s="108">
        <v>-72.3</v>
      </c>
      <c r="L870" s="5">
        <v>19.416666666666657</v>
      </c>
      <c r="M870" s="21">
        <v>0.23378593407850368</v>
      </c>
      <c r="N870" s="32"/>
      <c r="O870" s="21"/>
      <c r="P870" s="21">
        <v>1.8929675308514624E-2</v>
      </c>
      <c r="Q870" s="21">
        <v>1.6001692315184577</v>
      </c>
      <c r="R870" s="21">
        <f t="shared" si="49"/>
        <v>1.6190989068269723</v>
      </c>
      <c r="S870" s="76">
        <f t="shared" si="48"/>
        <v>1619.0989068269723</v>
      </c>
      <c r="T870" s="21">
        <v>0.5548070047552478</v>
      </c>
      <c r="U870" s="21">
        <v>0.67889981641158759</v>
      </c>
    </row>
    <row r="871" spans="1:21">
      <c r="A871" s="34">
        <v>12</v>
      </c>
      <c r="B871" s="117" t="s">
        <v>15</v>
      </c>
      <c r="C871" s="37">
        <v>39573</v>
      </c>
      <c r="D871" s="69">
        <v>2008</v>
      </c>
      <c r="E871" s="108">
        <v>27.19</v>
      </c>
      <c r="F871" s="123"/>
      <c r="G871" s="123"/>
      <c r="H871" s="108">
        <v>62.6</v>
      </c>
      <c r="I871" s="108">
        <v>4.96</v>
      </c>
      <c r="J871" s="108">
        <v>7.45</v>
      </c>
      <c r="K871" s="108">
        <v>-21.4</v>
      </c>
      <c r="L871" s="5">
        <v>14.399999999999968</v>
      </c>
      <c r="M871" s="21">
        <v>3.368816945866851E-2</v>
      </c>
      <c r="N871" s="32"/>
      <c r="O871" s="21"/>
      <c r="P871" s="21">
        <v>4.9528541095472514E-2</v>
      </c>
      <c r="Q871" s="21">
        <v>1.7157093113859945</v>
      </c>
      <c r="R871" s="21">
        <f t="shared" si="49"/>
        <v>1.7652378524814669</v>
      </c>
      <c r="S871" s="76">
        <f t="shared" si="48"/>
        <v>1765.2378524814669</v>
      </c>
      <c r="T871" s="21">
        <v>1.7075363976915112</v>
      </c>
      <c r="U871" s="21">
        <v>2.0080814240957894</v>
      </c>
    </row>
    <row r="872" spans="1:21">
      <c r="A872" s="34" t="s">
        <v>87</v>
      </c>
      <c r="B872" s="117"/>
      <c r="C872" s="37">
        <v>39573</v>
      </c>
      <c r="D872" s="69">
        <v>2008</v>
      </c>
      <c r="F872" s="123"/>
      <c r="G872" s="123"/>
      <c r="L872" s="5">
        <v>0.10526315789476907</v>
      </c>
      <c r="M872" s="21">
        <v>0.12339705443868773</v>
      </c>
      <c r="N872" s="32"/>
      <c r="O872" s="21"/>
      <c r="P872" s="21">
        <v>2.7698020302092061</v>
      </c>
      <c r="Q872" s="21">
        <v>1.3979740917502681</v>
      </c>
      <c r="R872" s="21">
        <f t="shared" si="49"/>
        <v>4.1677761219594744</v>
      </c>
      <c r="S872" s="76">
        <f t="shared" si="48"/>
        <v>4167.776121959474</v>
      </c>
      <c r="T872" s="21">
        <v>0.65370237110194918</v>
      </c>
      <c r="U872" s="21">
        <v>0.86309456444195864</v>
      </c>
    </row>
    <row r="873" spans="1:21">
      <c r="A873" s="34" t="s">
        <v>59</v>
      </c>
      <c r="B873" s="117"/>
      <c r="C873" s="37">
        <v>39573</v>
      </c>
      <c r="D873" s="69">
        <v>2008</v>
      </c>
      <c r="F873" s="123"/>
      <c r="G873" s="123"/>
      <c r="L873" s="5">
        <v>11.61111111111116</v>
      </c>
      <c r="M873" s="21">
        <v>3.5462276452879832E-2</v>
      </c>
      <c r="N873" s="32"/>
      <c r="O873" s="21"/>
      <c r="P873" s="21">
        <v>2.6325965566221007E-2</v>
      </c>
      <c r="Q873" s="21">
        <v>0.35811337294243695</v>
      </c>
      <c r="R873" s="21">
        <f t="shared" si="49"/>
        <v>0.38443933850865797</v>
      </c>
      <c r="S873" s="76">
        <f t="shared" si="48"/>
        <v>384.43933850865795</v>
      </c>
      <c r="T873" s="21">
        <v>7.9123189901699198E-3</v>
      </c>
      <c r="U873" s="21">
        <v>5.1293098642111457E-3</v>
      </c>
    </row>
    <row r="874" spans="1:21">
      <c r="A874" s="34">
        <v>1</v>
      </c>
      <c r="B874" s="75" t="s">
        <v>3</v>
      </c>
      <c r="C874" s="37">
        <v>39610</v>
      </c>
      <c r="D874" s="69">
        <v>2008</v>
      </c>
      <c r="E874" s="108">
        <v>22.67</v>
      </c>
      <c r="F874" s="123"/>
      <c r="G874" s="123"/>
      <c r="H874" s="108">
        <v>68.7</v>
      </c>
      <c r="I874" s="108">
        <v>5.92</v>
      </c>
      <c r="J874" s="108">
        <v>5.43</v>
      </c>
      <c r="K874" s="108">
        <v>15.5</v>
      </c>
      <c r="L874" s="74">
        <v>6.6121495327102782</v>
      </c>
      <c r="M874" s="106">
        <v>7.5793333497876286E-2</v>
      </c>
      <c r="N874" s="32"/>
      <c r="O874" s="21"/>
      <c r="P874" s="106">
        <v>9.0921513335010778E-2</v>
      </c>
      <c r="Q874" s="106">
        <v>0.7639967699761594</v>
      </c>
      <c r="R874" s="21">
        <f t="shared" si="49"/>
        <v>0.85491828331117015</v>
      </c>
      <c r="S874" s="76">
        <f t="shared" si="48"/>
        <v>854.91828331117017</v>
      </c>
      <c r="T874" s="106">
        <v>0.7095817330503339</v>
      </c>
      <c r="U874" s="106">
        <v>0.76580958299005086</v>
      </c>
    </row>
    <row r="875" spans="1:21">
      <c r="A875" s="34">
        <v>2</v>
      </c>
      <c r="B875" s="117" t="s">
        <v>4</v>
      </c>
      <c r="C875" s="37">
        <v>39610</v>
      </c>
      <c r="D875" s="69">
        <v>2008</v>
      </c>
      <c r="E875" s="108">
        <v>22.95</v>
      </c>
      <c r="F875" s="123"/>
      <c r="G875" s="123"/>
      <c r="H875" s="108">
        <v>67.599999999999994</v>
      </c>
      <c r="I875" s="108">
        <v>5.78</v>
      </c>
      <c r="J875" s="108">
        <v>5.51</v>
      </c>
      <c r="K875" s="108">
        <v>9.8000000000000007</v>
      </c>
      <c r="L875" s="47">
        <v>8.5116279069768002</v>
      </c>
      <c r="M875" s="106">
        <v>3.8933781857294708E-2</v>
      </c>
      <c r="N875" s="32"/>
      <c r="O875" s="21"/>
      <c r="P875" s="106">
        <v>0.17912628069280231</v>
      </c>
      <c r="Q875" s="106">
        <v>0.7639967699761594</v>
      </c>
      <c r="R875" s="21">
        <f t="shared" si="49"/>
        <v>0.94312305066896174</v>
      </c>
      <c r="S875" s="76">
        <f t="shared" si="48"/>
        <v>943.1230506689617</v>
      </c>
      <c r="T875" s="106">
        <v>0.3488601155367424</v>
      </c>
      <c r="U875" s="106">
        <v>0.40091601480819988</v>
      </c>
    </row>
    <row r="876" spans="1:21">
      <c r="A876" s="34">
        <v>3</v>
      </c>
      <c r="B876" s="117" t="s">
        <v>10</v>
      </c>
      <c r="C876" s="37">
        <v>39610</v>
      </c>
      <c r="D876" s="69">
        <v>2008</v>
      </c>
      <c r="E876" s="108">
        <v>23.39</v>
      </c>
      <c r="F876" s="123"/>
      <c r="G876" s="123"/>
      <c r="H876" s="108">
        <v>54.2</v>
      </c>
      <c r="I876" s="108">
        <v>4.6100000000000003</v>
      </c>
      <c r="J876" s="108">
        <v>4.95</v>
      </c>
      <c r="K876" s="108">
        <v>24.1</v>
      </c>
      <c r="L876" s="47">
        <v>20.943396226415093</v>
      </c>
      <c r="M876" s="106">
        <v>8.9345663921492791E-2</v>
      </c>
      <c r="N876" s="32"/>
      <c r="O876" s="21"/>
      <c r="P876" s="106">
        <v>0.16184941913651332</v>
      </c>
      <c r="Q876" s="106">
        <v>0.94183073136968409</v>
      </c>
      <c r="R876" s="21">
        <f t="shared" si="49"/>
        <v>1.1036801505061975</v>
      </c>
      <c r="S876" s="76">
        <f t="shared" si="48"/>
        <v>1103.6801505061976</v>
      </c>
      <c r="T876" s="106">
        <v>0.58227931189217552</v>
      </c>
      <c r="U876" s="106">
        <v>0.62341126306828232</v>
      </c>
    </row>
    <row r="877" spans="1:21">
      <c r="A877" s="34">
        <v>4</v>
      </c>
      <c r="B877" s="117" t="s">
        <v>8</v>
      </c>
      <c r="C877" s="37">
        <v>39610</v>
      </c>
      <c r="D877" s="69">
        <v>2008</v>
      </c>
      <c r="E877" s="108">
        <v>23.19</v>
      </c>
      <c r="F877" s="123"/>
      <c r="G877" s="123"/>
      <c r="H877" s="108">
        <v>7.2</v>
      </c>
      <c r="I877" s="108">
        <v>0.6</v>
      </c>
      <c r="J877" s="108">
        <v>4.7699999999999996</v>
      </c>
      <c r="K877" s="108">
        <v>21.4</v>
      </c>
      <c r="L877" s="47">
        <v>4.7549019607843075</v>
      </c>
      <c r="M877" s="106">
        <v>0.21589795251734589</v>
      </c>
      <c r="N877" s="32"/>
      <c r="O877" s="21"/>
      <c r="P877" s="106">
        <v>3.1196435695640942E-2</v>
      </c>
      <c r="Q877" s="106">
        <v>1.3567766412879079</v>
      </c>
      <c r="R877" s="21">
        <f t="shared" si="49"/>
        <v>1.3879730769835488</v>
      </c>
      <c r="S877" s="76">
        <f t="shared" si="48"/>
        <v>1387.9730769835487</v>
      </c>
      <c r="T877" s="106">
        <v>0.6040477345218862</v>
      </c>
      <c r="U877" s="106">
        <v>0.80927764839030403</v>
      </c>
    </row>
    <row r="878" spans="1:21">
      <c r="A878" s="34">
        <v>5</v>
      </c>
      <c r="B878" s="117" t="s">
        <v>6</v>
      </c>
      <c r="C878" s="37">
        <v>39610</v>
      </c>
      <c r="D878" s="69">
        <v>2008</v>
      </c>
      <c r="E878" s="108">
        <v>24.41</v>
      </c>
      <c r="F878" s="123"/>
      <c r="G878" s="123"/>
      <c r="H878" s="108">
        <v>84.7</v>
      </c>
      <c r="I878" s="108">
        <v>7.04</v>
      </c>
      <c r="J878" s="108">
        <v>5.51</v>
      </c>
      <c r="K878" s="108">
        <v>8</v>
      </c>
      <c r="L878" s="47">
        <v>28.228699551569481</v>
      </c>
      <c r="M878" s="106">
        <v>0.1090644788823332</v>
      </c>
      <c r="N878" s="32"/>
      <c r="O878" s="21"/>
      <c r="P878" s="106">
        <v>2.6795456147028274</v>
      </c>
      <c r="Q878" s="106">
        <v>1.0011087185008589</v>
      </c>
      <c r="R878" s="21">
        <f t="shared" si="49"/>
        <v>3.6806543332036865</v>
      </c>
      <c r="S878" s="76">
        <f t="shared" si="48"/>
        <v>3680.6543332036863</v>
      </c>
      <c r="T878" s="106">
        <v>0.62038262173929892</v>
      </c>
      <c r="U878" s="106">
        <v>0.6967370407101966</v>
      </c>
    </row>
    <row r="879" spans="1:21">
      <c r="A879" s="34">
        <v>6</v>
      </c>
      <c r="B879" s="117" t="s">
        <v>21</v>
      </c>
      <c r="C879" s="37">
        <v>39610</v>
      </c>
      <c r="D879" s="69">
        <v>2008</v>
      </c>
      <c r="E879" s="108">
        <v>23.56</v>
      </c>
      <c r="F879" s="123"/>
      <c r="G879" s="123"/>
      <c r="H879" s="108">
        <v>66.5</v>
      </c>
      <c r="I879" s="108">
        <v>5.65</v>
      </c>
      <c r="J879" s="108">
        <v>5.37</v>
      </c>
      <c r="K879" s="108">
        <v>9</v>
      </c>
      <c r="L879" s="47">
        <v>10.831600831600875</v>
      </c>
      <c r="M879" s="106">
        <v>6.3651978349726315E-2</v>
      </c>
      <c r="N879" s="32"/>
      <c r="O879" s="21"/>
      <c r="P879" s="106">
        <v>3.8862658534335712</v>
      </c>
      <c r="Q879" s="106">
        <v>0.94183073136968409</v>
      </c>
      <c r="R879" s="21">
        <f t="shared" si="49"/>
        <v>4.8280965848032551</v>
      </c>
      <c r="S879" s="76">
        <f t="shared" si="48"/>
        <v>4828.0965848032547</v>
      </c>
      <c r="T879" s="106">
        <v>0.81340168255282019</v>
      </c>
      <c r="U879" s="106">
        <v>0.8463828736889154</v>
      </c>
    </row>
    <row r="880" spans="1:21">
      <c r="A880" s="34">
        <v>7</v>
      </c>
      <c r="B880" s="117" t="s">
        <v>22</v>
      </c>
      <c r="C880" s="37">
        <v>39610</v>
      </c>
      <c r="D880" s="69">
        <v>2008</v>
      </c>
      <c r="E880" s="108">
        <v>23.21</v>
      </c>
      <c r="F880" s="123"/>
      <c r="G880" s="123"/>
      <c r="H880" s="108">
        <v>60.9</v>
      </c>
      <c r="I880" s="108">
        <v>5.18</v>
      </c>
      <c r="J880" s="108">
        <v>4.96</v>
      </c>
      <c r="K880" s="108">
        <v>23.7</v>
      </c>
      <c r="L880" s="47">
        <v>19.413092550790058</v>
      </c>
      <c r="M880" s="106">
        <v>6.7815226384744742E-2</v>
      </c>
      <c r="N880" s="32"/>
      <c r="O880" s="21"/>
      <c r="P880" s="106">
        <v>2.2824584710912545</v>
      </c>
      <c r="Q880" s="106">
        <v>0.85291375067292186</v>
      </c>
      <c r="R880" s="21">
        <f t="shared" si="49"/>
        <v>3.1353722217641762</v>
      </c>
      <c r="S880" s="76">
        <f t="shared" si="48"/>
        <v>3135.3722217641762</v>
      </c>
      <c r="T880" s="106">
        <v>0.77327579485506215</v>
      </c>
      <c r="U880" s="106">
        <v>0.80277870475707636</v>
      </c>
    </row>
    <row r="881" spans="1:21">
      <c r="A881" s="34">
        <v>8</v>
      </c>
      <c r="B881" s="117" t="s">
        <v>7</v>
      </c>
      <c r="C881" s="37">
        <v>39610</v>
      </c>
      <c r="D881" s="69">
        <v>2008</v>
      </c>
      <c r="E881" s="108">
        <v>27.44</v>
      </c>
      <c r="F881" s="123"/>
      <c r="G881" s="123"/>
      <c r="H881" s="108">
        <v>57.5</v>
      </c>
      <c r="I881" s="108">
        <v>4.53</v>
      </c>
      <c r="J881" s="108">
        <v>6.11</v>
      </c>
      <c r="K881" s="108">
        <v>-17.3</v>
      </c>
      <c r="L881" s="47">
        <v>19.133489461358273</v>
      </c>
      <c r="M881" s="106">
        <v>4.5709947069102946E-2</v>
      </c>
      <c r="N881" s="32"/>
      <c r="O881" s="21"/>
      <c r="P881" s="106">
        <v>3.6587796748667287E-2</v>
      </c>
      <c r="Q881" s="106">
        <v>1.297498654156733</v>
      </c>
      <c r="R881" s="21">
        <f t="shared" si="49"/>
        <v>1.3340864509054002</v>
      </c>
      <c r="S881" s="76">
        <f t="shared" ref="S881:S944" si="50">R881*1000</f>
        <v>1334.0864509054002</v>
      </c>
      <c r="T881" s="106">
        <v>0.57106943126238741</v>
      </c>
      <c r="U881" s="106">
        <v>0.67655969215258394</v>
      </c>
    </row>
    <row r="882" spans="1:21">
      <c r="A882" s="34">
        <v>9</v>
      </c>
      <c r="B882" s="117" t="s">
        <v>9</v>
      </c>
      <c r="C882" s="37">
        <v>39610</v>
      </c>
      <c r="D882" s="69">
        <v>2008</v>
      </c>
      <c r="E882" s="108">
        <v>23.73</v>
      </c>
      <c r="F882" s="123"/>
      <c r="G882" s="123"/>
      <c r="H882" s="108">
        <v>34.200000000000003</v>
      </c>
      <c r="I882" s="108">
        <v>2.85</v>
      </c>
      <c r="J882" s="108">
        <v>4.63</v>
      </c>
      <c r="K882" s="108">
        <v>12.9</v>
      </c>
      <c r="L882" s="47">
        <v>5.5324074074074145</v>
      </c>
      <c r="M882" s="106">
        <v>0.20687467853349845</v>
      </c>
      <c r="N882" s="32"/>
      <c r="O882" s="21"/>
      <c r="P882" s="106">
        <v>0.13009640306446851</v>
      </c>
      <c r="Q882" s="106">
        <v>1.4456936219846701</v>
      </c>
      <c r="R882" s="21">
        <f t="shared" si="49"/>
        <v>1.5757900250491386</v>
      </c>
      <c r="S882" s="76">
        <f t="shared" si="50"/>
        <v>1575.7900250491386</v>
      </c>
      <c r="T882" s="106">
        <v>0.58706150867460793</v>
      </c>
      <c r="U882" s="106">
        <v>0.70723402558376058</v>
      </c>
    </row>
    <row r="883" spans="1:21">
      <c r="A883" s="34">
        <v>10</v>
      </c>
      <c r="B883" s="117" t="s">
        <v>23</v>
      </c>
      <c r="C883" s="37">
        <v>39610</v>
      </c>
      <c r="D883" s="69">
        <v>2008</v>
      </c>
      <c r="E883" s="108">
        <v>22.92</v>
      </c>
      <c r="F883" s="123"/>
      <c r="G883" s="123"/>
      <c r="H883" s="108">
        <v>38</v>
      </c>
      <c r="I883" s="108">
        <v>3.2</v>
      </c>
      <c r="J883" s="108">
        <v>4.7699999999999996</v>
      </c>
      <c r="K883" s="108">
        <v>11.2</v>
      </c>
      <c r="L883" s="47">
        <v>35.917431192660565</v>
      </c>
      <c r="M883" s="106">
        <v>0.81019725465426551</v>
      </c>
      <c r="N883" s="32"/>
      <c r="O883" s="21"/>
      <c r="P883" s="106">
        <v>0.21208710167607703</v>
      </c>
      <c r="Q883" s="106">
        <v>2.8683653131328661</v>
      </c>
      <c r="R883" s="21">
        <f t="shared" si="49"/>
        <v>3.0804524148089429</v>
      </c>
      <c r="S883" s="76">
        <f t="shared" si="50"/>
        <v>3080.4524148089431</v>
      </c>
      <c r="T883" s="106">
        <v>1.1741572983297353</v>
      </c>
      <c r="U883" s="106">
        <v>1.3239652522433094</v>
      </c>
    </row>
    <row r="884" spans="1:21">
      <c r="A884" s="34">
        <v>12</v>
      </c>
      <c r="B884" s="117" t="s">
        <v>15</v>
      </c>
      <c r="C884" s="37">
        <v>39610</v>
      </c>
      <c r="D884" s="69">
        <v>2008</v>
      </c>
      <c r="E884" s="108">
        <v>28.6</v>
      </c>
      <c r="F884" s="123"/>
      <c r="G884" s="123"/>
      <c r="H884" s="108">
        <v>63.9</v>
      </c>
      <c r="I884" s="108">
        <v>4.9400000000000004</v>
      </c>
      <c r="J884" s="108">
        <v>6.71</v>
      </c>
      <c r="K884" s="108">
        <v>-29.1</v>
      </c>
      <c r="L884" s="47">
        <v>1.7829457364340986</v>
      </c>
      <c r="M884" s="106">
        <v>0.17989195382118234</v>
      </c>
      <c r="N884" s="32"/>
      <c r="O884" s="21"/>
      <c r="P884" s="106">
        <v>0.22579306175568625</v>
      </c>
      <c r="Q884" s="106">
        <v>1.297498654156733</v>
      </c>
      <c r="R884" s="21">
        <f t="shared" si="49"/>
        <v>1.5232917159124193</v>
      </c>
      <c r="S884" s="76">
        <f t="shared" si="50"/>
        <v>1523.2917159124192</v>
      </c>
      <c r="T884" s="106">
        <v>1.6949191079629577</v>
      </c>
      <c r="U884" s="106">
        <v>1.8890051132026802</v>
      </c>
    </row>
    <row r="885" spans="1:21">
      <c r="A885" s="34">
        <v>13</v>
      </c>
      <c r="B885" s="117" t="s">
        <v>16</v>
      </c>
      <c r="C885" s="37">
        <v>39610</v>
      </c>
      <c r="D885" s="69">
        <v>2008</v>
      </c>
      <c r="E885" s="108">
        <v>24.28</v>
      </c>
      <c r="F885" s="123"/>
      <c r="G885" s="123"/>
      <c r="H885" s="108">
        <v>45.2</v>
      </c>
      <c r="I885" s="108">
        <v>3.77</v>
      </c>
      <c r="J885" s="108">
        <v>5.21</v>
      </c>
      <c r="K885" s="108">
        <v>-4.0999999999999996</v>
      </c>
      <c r="L885" s="47">
        <v>16.118012422360248</v>
      </c>
      <c r="M885" s="106">
        <v>7.6437853068151124E-2</v>
      </c>
      <c r="N885" s="32"/>
      <c r="O885" s="21"/>
      <c r="P885" s="106">
        <v>3.8915884476110482E-2</v>
      </c>
      <c r="Q885" s="106">
        <v>1.4753326155502575</v>
      </c>
      <c r="R885" s="21">
        <f t="shared" si="49"/>
        <v>1.5142485000263679</v>
      </c>
      <c r="S885" s="76">
        <f t="shared" si="50"/>
        <v>1514.248500026368</v>
      </c>
      <c r="T885" s="106">
        <v>0.35607626193604019</v>
      </c>
      <c r="U885" s="106">
        <v>0.39128668994849602</v>
      </c>
    </row>
    <row r="886" spans="1:21">
      <c r="A886" s="1">
        <v>14</v>
      </c>
      <c r="B886" s="118" t="s">
        <v>17</v>
      </c>
      <c r="C886" s="37">
        <v>39610</v>
      </c>
      <c r="D886" s="69">
        <v>2008</v>
      </c>
      <c r="E886" s="108">
        <v>22.92</v>
      </c>
      <c r="F886" s="123"/>
      <c r="G886" s="123"/>
      <c r="H886" s="108">
        <v>66.900000000000006</v>
      </c>
      <c r="I886" s="108">
        <v>5.75</v>
      </c>
      <c r="J886" s="108">
        <v>5.18</v>
      </c>
      <c r="K886" s="108">
        <v>8.6</v>
      </c>
      <c r="L886" s="47">
        <v>7.1072319201994798</v>
      </c>
      <c r="M886" s="106">
        <v>0.25697301053648169</v>
      </c>
      <c r="N886" s="32"/>
      <c r="O886" s="32"/>
      <c r="P886" s="106">
        <v>3.4240886542066509</v>
      </c>
      <c r="Q886" s="106">
        <v>1.7124445640749568</v>
      </c>
      <c r="R886" s="21">
        <f t="shared" si="49"/>
        <v>5.1365332182816079</v>
      </c>
      <c r="S886" s="76">
        <f t="shared" si="50"/>
        <v>5136.5332182816082</v>
      </c>
      <c r="T886" s="106">
        <v>1.6174440919894992</v>
      </c>
      <c r="U886" s="106">
        <v>1.677500225118161</v>
      </c>
    </row>
    <row r="887" spans="1:21">
      <c r="A887" s="1">
        <v>15</v>
      </c>
      <c r="B887" s="118" t="s">
        <v>18</v>
      </c>
      <c r="C887" s="37">
        <v>39610</v>
      </c>
      <c r="D887" s="69">
        <v>2008</v>
      </c>
      <c r="E887" s="108">
        <v>22.28</v>
      </c>
      <c r="F887" s="123"/>
      <c r="G887" s="123"/>
      <c r="H887" s="108">
        <v>6.6</v>
      </c>
      <c r="I887" s="108">
        <v>0.57999999999999996</v>
      </c>
      <c r="J887" s="108">
        <v>3.62</v>
      </c>
      <c r="K887" s="108">
        <v>33.9</v>
      </c>
      <c r="L887" s="47">
        <v>3.5466666666666611</v>
      </c>
      <c r="M887" s="106">
        <v>0.96733940958953124</v>
      </c>
      <c r="N887" s="32"/>
      <c r="O887" s="32"/>
      <c r="P887" s="106">
        <v>0.62244319637119649</v>
      </c>
      <c r="Q887" s="106">
        <v>2.7498093388705165</v>
      </c>
      <c r="R887" s="21">
        <f t="shared" si="49"/>
        <v>3.3722525352417128</v>
      </c>
      <c r="S887" s="76">
        <f t="shared" si="50"/>
        <v>3372.2525352417128</v>
      </c>
      <c r="T887" s="106">
        <v>1.069086093038297</v>
      </c>
      <c r="U887" s="106">
        <v>1.1866307392926916</v>
      </c>
    </row>
    <row r="888" spans="1:21">
      <c r="A888" s="34" t="s">
        <v>87</v>
      </c>
      <c r="B888" s="117"/>
      <c r="C888" s="37">
        <v>39610</v>
      </c>
      <c r="D888" s="69">
        <v>2008</v>
      </c>
      <c r="F888" s="123"/>
      <c r="G888" s="123"/>
      <c r="L888" s="47">
        <v>12.434554973822001</v>
      </c>
      <c r="M888" s="106">
        <v>0.12442843188185729</v>
      </c>
      <c r="N888" s="32"/>
      <c r="O888" s="21"/>
      <c r="P888" s="106">
        <v>2.8164476757278889</v>
      </c>
      <c r="Q888" s="106">
        <v>1.1789426798943834</v>
      </c>
      <c r="R888" s="21">
        <f t="shared" si="49"/>
        <v>3.9953903556222725</v>
      </c>
      <c r="S888" s="76">
        <f t="shared" si="50"/>
        <v>3995.3903556222726</v>
      </c>
      <c r="T888" s="106">
        <v>0.62603898352497178</v>
      </c>
      <c r="U888" s="106">
        <v>0.69124186062241511</v>
      </c>
    </row>
    <row r="889" spans="1:21">
      <c r="A889" s="34" t="s">
        <v>59</v>
      </c>
      <c r="B889" s="117"/>
      <c r="C889" s="37">
        <v>39610</v>
      </c>
      <c r="D889" s="69">
        <v>2008</v>
      </c>
      <c r="F889" s="123"/>
      <c r="G889" s="123"/>
      <c r="L889" s="47">
        <v>2.9516539440203418</v>
      </c>
      <c r="M889" s="106">
        <v>1.9058191865846896E-2</v>
      </c>
      <c r="N889" s="32"/>
      <c r="O889" s="21"/>
      <c r="P889" s="106">
        <v>2.3687039943211377E-2</v>
      </c>
      <c r="Q889" s="106">
        <v>0.28977287292676079</v>
      </c>
      <c r="R889" s="21">
        <f t="shared" si="49"/>
        <v>0.31345991286997216</v>
      </c>
      <c r="S889" s="76">
        <f t="shared" si="50"/>
        <v>313.45991286997213</v>
      </c>
      <c r="T889" s="106">
        <v>2.2333776091082252E-2</v>
      </c>
      <c r="U889" s="106">
        <v>2.641013470809328E-2</v>
      </c>
    </row>
    <row r="890" spans="1:21">
      <c r="A890" s="34">
        <v>1</v>
      </c>
      <c r="B890" s="75" t="s">
        <v>3</v>
      </c>
      <c r="C890" s="37">
        <v>39643</v>
      </c>
      <c r="D890" s="69">
        <v>2008</v>
      </c>
      <c r="E890" s="108">
        <v>23.91</v>
      </c>
      <c r="F890" s="123"/>
      <c r="G890" s="123"/>
      <c r="H890" s="108">
        <v>67.3</v>
      </c>
      <c r="I890" s="108">
        <v>5.66</v>
      </c>
      <c r="J890" s="108">
        <v>6.27</v>
      </c>
      <c r="K890" s="108">
        <v>-39.6</v>
      </c>
      <c r="L890" s="74">
        <v>3.3142857142856985</v>
      </c>
      <c r="M890" s="21">
        <v>6.2734237869345844E-2</v>
      </c>
      <c r="N890" s="32"/>
      <c r="O890" s="21"/>
      <c r="P890" s="21">
        <v>0.25544191437243946</v>
      </c>
      <c r="Q890" s="46">
        <v>1.1179636486817977</v>
      </c>
      <c r="R890" s="21">
        <f t="shared" si="49"/>
        <v>1.373405563054237</v>
      </c>
      <c r="S890" s="76">
        <f t="shared" si="50"/>
        <v>1373.4055630542371</v>
      </c>
      <c r="T890" s="21">
        <v>0.83303467194592029</v>
      </c>
      <c r="U890" s="21">
        <v>0.87593764407693264</v>
      </c>
    </row>
    <row r="891" spans="1:21">
      <c r="A891" s="34">
        <v>2</v>
      </c>
      <c r="B891" s="117" t="s">
        <v>4</v>
      </c>
      <c r="C891" s="37">
        <v>39643</v>
      </c>
      <c r="D891" s="69">
        <v>2008</v>
      </c>
      <c r="E891" s="108">
        <v>24.56</v>
      </c>
      <c r="F891" s="123"/>
      <c r="G891" s="123"/>
      <c r="H891" s="108">
        <v>65</v>
      </c>
      <c r="I891" s="108">
        <v>5.42</v>
      </c>
      <c r="J891" s="108">
        <v>6.32</v>
      </c>
      <c r="K891" s="108">
        <v>-35.4</v>
      </c>
      <c r="L891" s="5">
        <v>3.6011080332409851</v>
      </c>
      <c r="M891" s="21">
        <v>6.0454524314510899E-2</v>
      </c>
      <c r="N891" s="32"/>
      <c r="O891" s="21"/>
      <c r="P891" s="21">
        <v>0.48016530010407665</v>
      </c>
      <c r="Q891" s="46">
        <v>2.0233357474097353</v>
      </c>
      <c r="R891" s="21">
        <f t="shared" si="49"/>
        <v>2.503501047513812</v>
      </c>
      <c r="S891" s="76">
        <f t="shared" si="50"/>
        <v>2503.501047513812</v>
      </c>
      <c r="T891" s="21">
        <v>0.47001225639680128</v>
      </c>
      <c r="U891" s="21">
        <v>0.50498993985286456</v>
      </c>
    </row>
    <row r="892" spans="1:21">
      <c r="A892" s="34">
        <v>3</v>
      </c>
      <c r="B892" s="117" t="s">
        <v>10</v>
      </c>
      <c r="C892" s="37">
        <v>39643</v>
      </c>
      <c r="D892" s="69">
        <v>2008</v>
      </c>
      <c r="E892" s="108">
        <v>25.08</v>
      </c>
      <c r="F892" s="123"/>
      <c r="G892" s="123"/>
      <c r="H892" s="108">
        <v>57.6</v>
      </c>
      <c r="I892" s="108">
        <v>4.7300000000000004</v>
      </c>
      <c r="J892" s="108">
        <v>6.13</v>
      </c>
      <c r="K892" s="108">
        <v>-18.600000000000001</v>
      </c>
      <c r="L892" s="5">
        <v>5.5182926829268473</v>
      </c>
      <c r="M892" s="21">
        <v>5.5146534545044437E-2</v>
      </c>
      <c r="N892" s="32"/>
      <c r="O892" s="21"/>
      <c r="P892" s="21">
        <v>0.33197720537262154</v>
      </c>
      <c r="Q892" s="46">
        <v>1.4574781857047743</v>
      </c>
      <c r="R892" s="21">
        <f t="shared" si="49"/>
        <v>1.7894553910773958</v>
      </c>
      <c r="S892" s="76">
        <f t="shared" si="50"/>
        <v>1789.4553910773959</v>
      </c>
      <c r="T892" s="21">
        <v>0.75732647537262987</v>
      </c>
      <c r="U892" s="21">
        <v>0.82860501381751872</v>
      </c>
    </row>
    <row r="893" spans="1:21">
      <c r="A893" s="34">
        <v>4</v>
      </c>
      <c r="B893" s="117" t="s">
        <v>8</v>
      </c>
      <c r="C893" s="37">
        <v>39643</v>
      </c>
      <c r="D893" s="69">
        <v>2008</v>
      </c>
      <c r="E893" s="108">
        <v>26.68</v>
      </c>
      <c r="F893" s="123"/>
      <c r="G893" s="123"/>
      <c r="H893" s="108">
        <v>8.1999999999999993</v>
      </c>
      <c r="I893" s="108">
        <v>0.64</v>
      </c>
      <c r="J893" s="108">
        <v>6.1</v>
      </c>
      <c r="K893" s="108">
        <v>-33.200000000000003</v>
      </c>
      <c r="L893" s="5">
        <v>5.9247648902821402</v>
      </c>
      <c r="M893" s="21">
        <v>0.17748549105861269</v>
      </c>
      <c r="N893" s="32"/>
      <c r="O893" s="21"/>
      <c r="P893" s="21">
        <v>4.9179857861356452E-2</v>
      </c>
      <c r="Q893" s="46">
        <v>1.6272354542162624</v>
      </c>
      <c r="R893" s="21">
        <f t="shared" si="49"/>
        <v>1.6764153120776188</v>
      </c>
      <c r="S893" s="76">
        <f t="shared" si="50"/>
        <v>1676.4153120776189</v>
      </c>
      <c r="T893" s="21">
        <v>0.61375425957901175</v>
      </c>
      <c r="U893" s="21">
        <v>0.69822026928958203</v>
      </c>
    </row>
    <row r="894" spans="1:21">
      <c r="A894" s="34">
        <v>5</v>
      </c>
      <c r="B894" s="117" t="s">
        <v>6</v>
      </c>
      <c r="C894" s="37">
        <v>39643</v>
      </c>
      <c r="D894" s="69">
        <v>2008</v>
      </c>
      <c r="E894" s="108">
        <v>25.59</v>
      </c>
      <c r="F894" s="123"/>
      <c r="G894" s="123"/>
      <c r="H894" s="108">
        <v>53.4</v>
      </c>
      <c r="I894" s="108">
        <v>4.3600000000000003</v>
      </c>
      <c r="J894" s="108">
        <v>6.22</v>
      </c>
      <c r="K894" s="108">
        <v>-22.4</v>
      </c>
      <c r="L894" s="5">
        <v>2.9344729344729434</v>
      </c>
      <c r="M894" s="21">
        <v>7.3009961653825783E-2</v>
      </c>
      <c r="N894" s="32"/>
      <c r="O894" s="21"/>
      <c r="P894" s="21">
        <v>3.5165688474309662</v>
      </c>
      <c r="Q894" s="46">
        <v>2.4760217967737042</v>
      </c>
      <c r="R894" s="21">
        <f t="shared" si="49"/>
        <v>5.9925906442046699</v>
      </c>
      <c r="S894" s="76">
        <f t="shared" si="50"/>
        <v>5992.5906442046698</v>
      </c>
      <c r="T894" s="21">
        <v>0.5329694200868127</v>
      </c>
      <c r="U894" s="21">
        <v>0.63014618019975788</v>
      </c>
    </row>
    <row r="895" spans="1:21">
      <c r="A895" s="34">
        <v>6</v>
      </c>
      <c r="B895" s="117" t="s">
        <v>21</v>
      </c>
      <c r="C895" s="37">
        <v>39643</v>
      </c>
      <c r="D895" s="69">
        <v>2008</v>
      </c>
      <c r="E895" s="108">
        <v>24.16</v>
      </c>
      <c r="F895" s="123"/>
      <c r="G895" s="123"/>
      <c r="H895" s="108">
        <v>54.1</v>
      </c>
      <c r="I895" s="108">
        <v>4.53</v>
      </c>
      <c r="J895" s="108">
        <v>5.93</v>
      </c>
      <c r="K895" s="108">
        <v>-12.4</v>
      </c>
      <c r="L895" s="5">
        <v>10.255754475703288</v>
      </c>
      <c r="M895" s="21">
        <v>7.8709245540913159E-2</v>
      </c>
      <c r="N895" s="32"/>
      <c r="O895" s="21"/>
      <c r="P895" s="21">
        <v>7.9675916376105507</v>
      </c>
      <c r="Q895" s="46">
        <v>1.1179636486817977</v>
      </c>
      <c r="R895" s="21">
        <f t="shared" si="49"/>
        <v>9.0855552862923474</v>
      </c>
      <c r="S895" s="76">
        <f t="shared" si="50"/>
        <v>9085.5552862923469</v>
      </c>
      <c r="T895" s="21">
        <v>0.91942249526166409</v>
      </c>
      <c r="U895" s="21">
        <v>0.95383027732191739</v>
      </c>
    </row>
    <row r="896" spans="1:21">
      <c r="A896" s="34">
        <v>7</v>
      </c>
      <c r="B896" s="117" t="s">
        <v>22</v>
      </c>
      <c r="C896" s="37">
        <v>39643</v>
      </c>
      <c r="D896" s="69">
        <v>2008</v>
      </c>
      <c r="E896" s="108">
        <v>24.46</v>
      </c>
      <c r="F896" s="123"/>
      <c r="G896" s="123"/>
      <c r="H896" s="108">
        <v>48.8</v>
      </c>
      <c r="I896" s="108">
        <v>4.04</v>
      </c>
      <c r="J896" s="108">
        <v>5.63</v>
      </c>
      <c r="K896" s="108">
        <v>-4.8</v>
      </c>
      <c r="L896" s="5">
        <v>10.796915167095069</v>
      </c>
      <c r="M896" s="21">
        <v>7.4149818431243242E-2</v>
      </c>
      <c r="N896" s="32"/>
      <c r="O896" s="21"/>
      <c r="P896" s="21">
        <v>6.0246012228281227</v>
      </c>
      <c r="Q896" s="46">
        <v>1.1179636486817977</v>
      </c>
      <c r="R896" s="21">
        <f t="shared" si="49"/>
        <v>7.1425648715099204</v>
      </c>
      <c r="S896" s="76">
        <f t="shared" si="50"/>
        <v>7142.5648715099205</v>
      </c>
      <c r="T896" s="21">
        <v>0.83935076280155241</v>
      </c>
      <c r="U896" s="21">
        <v>0.8587681336474331</v>
      </c>
    </row>
    <row r="897" spans="1:21">
      <c r="A897" s="34">
        <v>8</v>
      </c>
      <c r="B897" s="117" t="s">
        <v>7</v>
      </c>
      <c r="C897" s="37">
        <v>39643</v>
      </c>
      <c r="D897" s="69">
        <v>2008</v>
      </c>
      <c r="E897" s="108">
        <v>28.32</v>
      </c>
      <c r="F897" s="123"/>
      <c r="G897" s="123"/>
      <c r="H897" s="108">
        <v>51.1</v>
      </c>
      <c r="I897" s="108">
        <v>3.96</v>
      </c>
      <c r="J897" s="108">
        <v>7.13</v>
      </c>
      <c r="K897" s="108">
        <v>-30.4</v>
      </c>
      <c r="L897" s="5">
        <v>12.048192771084347</v>
      </c>
      <c r="M897" s="21">
        <v>4.842648339459811E-2</v>
      </c>
      <c r="N897" s="32"/>
      <c r="O897" s="21"/>
      <c r="P897" s="21">
        <v>1.3583761998970351E-2</v>
      </c>
      <c r="Q897" s="46">
        <v>6.3804389725379345</v>
      </c>
      <c r="R897" s="21">
        <f t="shared" si="49"/>
        <v>6.3940227345369047</v>
      </c>
      <c r="S897" s="76">
        <f t="shared" si="50"/>
        <v>6394.0227345369049</v>
      </c>
      <c r="T897" s="21">
        <v>0.38836150122278168</v>
      </c>
      <c r="U897" s="21">
        <v>0.6670563136758374</v>
      </c>
    </row>
    <row r="898" spans="1:21">
      <c r="A898" s="34">
        <v>9</v>
      </c>
      <c r="B898" s="117" t="s">
        <v>9</v>
      </c>
      <c r="C898" s="37">
        <v>39643</v>
      </c>
      <c r="D898" s="69">
        <v>2008</v>
      </c>
      <c r="E898" s="108">
        <v>24.75</v>
      </c>
      <c r="F898" s="123"/>
      <c r="G898" s="123"/>
      <c r="H898" s="108">
        <v>23.3</v>
      </c>
      <c r="I898" s="108">
        <v>1.93</v>
      </c>
      <c r="J898" s="108">
        <v>4.88</v>
      </c>
      <c r="K898" s="108">
        <v>-52.8</v>
      </c>
      <c r="L898" s="5">
        <v>12.794871794871781</v>
      </c>
      <c r="M898" s="21">
        <v>4.4190299251658544E-2</v>
      </c>
      <c r="N898" s="32"/>
      <c r="O898" s="21"/>
      <c r="P898" s="21">
        <v>2.3367161017048513E-2</v>
      </c>
      <c r="Q898" s="46">
        <v>2.2496787720917197</v>
      </c>
      <c r="R898" s="21">
        <f t="shared" si="49"/>
        <v>2.2730459331087682</v>
      </c>
      <c r="S898" s="76">
        <f t="shared" si="50"/>
        <v>2273.0459331087682</v>
      </c>
      <c r="T898" s="21">
        <v>1.0033212512607985</v>
      </c>
      <c r="U898" s="21">
        <v>1.3727130919397066</v>
      </c>
    </row>
    <row r="899" spans="1:21">
      <c r="A899" s="34">
        <v>10</v>
      </c>
      <c r="B899" s="117" t="s">
        <v>23</v>
      </c>
      <c r="C899" s="37">
        <v>39643</v>
      </c>
      <c r="D899" s="69">
        <v>2008</v>
      </c>
      <c r="E899" s="108">
        <v>24.81</v>
      </c>
      <c r="F899" s="123"/>
      <c r="G899" s="123"/>
      <c r="H899" s="108">
        <v>18.8</v>
      </c>
      <c r="I899" s="108">
        <v>1.54</v>
      </c>
      <c r="J899" s="108">
        <v>5.7</v>
      </c>
      <c r="K899" s="108">
        <v>-146.30000000000001</v>
      </c>
      <c r="L899" s="5">
        <v>26.863636363636356</v>
      </c>
      <c r="M899" s="21">
        <v>0.2045188107499018</v>
      </c>
      <c r="N899" s="32"/>
      <c r="O899" s="21"/>
      <c r="P899" s="21">
        <v>2.1395741629224863E-2</v>
      </c>
      <c r="Q899" s="46">
        <v>3.4945654078426336</v>
      </c>
      <c r="R899" s="21">
        <f t="shared" si="49"/>
        <v>3.5159611494718583</v>
      </c>
      <c r="S899" s="76">
        <f t="shared" si="50"/>
        <v>3515.9611494718583</v>
      </c>
      <c r="T899" s="21">
        <v>1.8232042078865154</v>
      </c>
      <c r="U899" s="21">
        <v>1.9622563997368394</v>
      </c>
    </row>
    <row r="900" spans="1:21">
      <c r="A900" s="1">
        <v>11</v>
      </c>
      <c r="B900" s="118" t="s">
        <v>14</v>
      </c>
      <c r="C900" s="37">
        <v>39643</v>
      </c>
      <c r="D900" s="69">
        <v>2008</v>
      </c>
      <c r="E900" s="108">
        <v>25.52</v>
      </c>
      <c r="F900" s="123"/>
      <c r="G900" s="123"/>
      <c r="H900" s="108">
        <v>25.4</v>
      </c>
      <c r="I900" s="108">
        <v>2.0699999999999998</v>
      </c>
      <c r="J900" s="108">
        <v>5.31</v>
      </c>
      <c r="K900" s="108">
        <v>-50.1</v>
      </c>
      <c r="L900" s="5">
        <v>5.8944281524927025</v>
      </c>
      <c r="M900" s="21">
        <v>9.626644247068683E-2</v>
      </c>
      <c r="N900" s="32"/>
      <c r="O900" s="32"/>
      <c r="P900" s="21">
        <v>1.2072954617647555E-2</v>
      </c>
      <c r="Q900" s="46">
        <v>1.4574781857047743</v>
      </c>
      <c r="R900" s="21">
        <f t="shared" si="49"/>
        <v>1.4695511403224217</v>
      </c>
      <c r="S900" s="76">
        <f t="shared" si="50"/>
        <v>1469.5511403224218</v>
      </c>
      <c r="T900" s="21">
        <v>0.26458649493902142</v>
      </c>
      <c r="U900" s="21">
        <v>0.39576079310037121</v>
      </c>
    </row>
    <row r="901" spans="1:21">
      <c r="A901" s="34">
        <v>12</v>
      </c>
      <c r="B901" s="117" t="s">
        <v>15</v>
      </c>
      <c r="C901" s="37">
        <v>39643</v>
      </c>
      <c r="D901" s="69">
        <v>2008</v>
      </c>
      <c r="E901" s="108">
        <v>30.88</v>
      </c>
      <c r="F901" s="123"/>
      <c r="G901" s="123"/>
      <c r="H901" s="108">
        <v>41.4</v>
      </c>
      <c r="I901" s="108">
        <v>3.09</v>
      </c>
      <c r="J901" s="108">
        <v>7.51</v>
      </c>
      <c r="K901" s="108">
        <v>-49.3</v>
      </c>
      <c r="L901" s="5">
        <v>13.518518518518526</v>
      </c>
      <c r="M901" s="21">
        <v>2.24309437543906E-2</v>
      </c>
      <c r="N901" s="32"/>
      <c r="O901" s="21"/>
      <c r="P901" s="21">
        <v>0.21536866980686503</v>
      </c>
      <c r="Q901" s="46">
        <v>2.3628502844327119</v>
      </c>
      <c r="R901" s="21">
        <f t="shared" si="49"/>
        <v>2.5782189542395768</v>
      </c>
      <c r="S901" s="76">
        <f t="shared" si="50"/>
        <v>2578.2189542395768</v>
      </c>
      <c r="T901" s="21">
        <v>1.550389831896466</v>
      </c>
      <c r="U901" s="21">
        <v>1.7326163547159577</v>
      </c>
    </row>
    <row r="902" spans="1:21">
      <c r="A902" s="34" t="s">
        <v>87</v>
      </c>
      <c r="B902" s="117"/>
      <c r="C902" s="37">
        <v>39643</v>
      </c>
      <c r="D902" s="69">
        <v>2008</v>
      </c>
      <c r="F902" s="123"/>
      <c r="G902" s="123"/>
      <c r="L902" s="5">
        <v>19.122257053291516</v>
      </c>
      <c r="M902" s="21">
        <v>0.13098954221261325</v>
      </c>
      <c r="N902" s="32"/>
      <c r="O902" s="21"/>
      <c r="P902" s="21">
        <v>3.5396731456770492</v>
      </c>
      <c r="Q902" s="46">
        <v>2.5326075529442003</v>
      </c>
      <c r="R902" s="21">
        <f t="shared" si="49"/>
        <v>6.072280698621249</v>
      </c>
      <c r="S902" s="76">
        <f t="shared" si="50"/>
        <v>6072.280698621249</v>
      </c>
      <c r="T902" s="21">
        <v>0.54037215022943541</v>
      </c>
      <c r="U902" s="21">
        <v>0.61490931818041328</v>
      </c>
    </row>
    <row r="903" spans="1:21">
      <c r="A903" s="34" t="s">
        <v>59</v>
      </c>
      <c r="B903" s="117"/>
      <c r="C903" s="37">
        <v>39643</v>
      </c>
      <c r="D903" s="69">
        <v>2008</v>
      </c>
      <c r="F903" s="123"/>
      <c r="G903" s="123"/>
      <c r="L903" s="5">
        <v>3.5403726708074599</v>
      </c>
      <c r="M903" s="21">
        <v>5.0825286463491617E-2</v>
      </c>
      <c r="N903" s="32"/>
      <c r="O903" s="21"/>
      <c r="P903" s="21">
        <v>2.4767421516811119E-2</v>
      </c>
      <c r="Q903" s="46">
        <v>0.38234881846534852</v>
      </c>
      <c r="R903" s="21">
        <f t="shared" si="49"/>
        <v>0.40711623998215962</v>
      </c>
      <c r="S903" s="76">
        <f t="shared" si="50"/>
        <v>407.11623998215964</v>
      </c>
      <c r="T903" s="21">
        <v>4.6929392208433576E-3</v>
      </c>
      <c r="U903" s="21">
        <v>2.032658363844414E-2</v>
      </c>
    </row>
    <row r="904" spans="1:21">
      <c r="A904" s="34">
        <v>1</v>
      </c>
      <c r="B904" s="75" t="s">
        <v>3</v>
      </c>
      <c r="C904" s="37">
        <v>39687</v>
      </c>
      <c r="D904" s="69">
        <v>2008</v>
      </c>
      <c r="E904" s="108">
        <v>26.43</v>
      </c>
      <c r="F904" s="123"/>
      <c r="G904" s="123"/>
      <c r="H904" s="108">
        <v>87.7</v>
      </c>
      <c r="I904" s="108">
        <v>7.04</v>
      </c>
      <c r="J904" s="108">
        <v>6.49</v>
      </c>
      <c r="K904" s="108">
        <v>-42.4</v>
      </c>
      <c r="L904" s="74">
        <v>3.9622641509434313</v>
      </c>
      <c r="M904" s="48">
        <v>7.0270032927905873E-2</v>
      </c>
      <c r="N904" s="32"/>
      <c r="O904" s="21"/>
      <c r="P904" s="49">
        <v>0.7206098359358144</v>
      </c>
      <c r="Q904" s="50">
        <v>0.70436914989101163</v>
      </c>
      <c r="R904" s="21">
        <f>P904+Q904</f>
        <v>1.424978985826826</v>
      </c>
      <c r="S904" s="76">
        <f t="shared" si="50"/>
        <v>1424.9789858268259</v>
      </c>
      <c r="T904" s="51">
        <v>0.56765232241680641</v>
      </c>
      <c r="U904" s="52">
        <v>0.54363171818433775</v>
      </c>
    </row>
    <row r="905" spans="1:21">
      <c r="A905" s="34">
        <v>2</v>
      </c>
      <c r="B905" s="117" t="s">
        <v>4</v>
      </c>
      <c r="C905" s="37">
        <v>39687</v>
      </c>
      <c r="D905" s="69">
        <v>2008</v>
      </c>
      <c r="E905" s="108">
        <v>25.67</v>
      </c>
      <c r="F905" s="123"/>
      <c r="G905" s="123"/>
      <c r="H905" s="108">
        <v>86.1</v>
      </c>
      <c r="I905" s="108">
        <v>6.99</v>
      </c>
      <c r="J905" s="108">
        <v>6.43</v>
      </c>
      <c r="K905" s="108">
        <v>-27.6</v>
      </c>
      <c r="L905" s="5">
        <v>28.279220779220765</v>
      </c>
      <c r="M905" s="48">
        <v>9.0211118096636039E-2</v>
      </c>
      <c r="N905" s="32"/>
      <c r="O905" s="21"/>
      <c r="P905" s="49">
        <v>0.31888053085166185</v>
      </c>
      <c r="Q905" s="50">
        <v>0.76366841902808047</v>
      </c>
      <c r="R905" s="21">
        <f t="shared" si="49"/>
        <v>1.0825489498797423</v>
      </c>
      <c r="S905" s="76">
        <f t="shared" si="50"/>
        <v>1082.5489498797422</v>
      </c>
      <c r="T905" s="51">
        <v>0.94076806659591372</v>
      </c>
      <c r="U905" s="52">
        <v>1.0020087713115202</v>
      </c>
    </row>
    <row r="906" spans="1:21">
      <c r="A906" s="34">
        <v>3</v>
      </c>
      <c r="B906" s="117" t="s">
        <v>10</v>
      </c>
      <c r="C906" s="37">
        <v>39687</v>
      </c>
      <c r="D906" s="69">
        <v>2008</v>
      </c>
      <c r="E906" s="108">
        <v>26.74</v>
      </c>
      <c r="F906" s="123"/>
      <c r="G906" s="123"/>
      <c r="H906" s="108">
        <v>63</v>
      </c>
      <c r="I906" s="108">
        <v>5.01</v>
      </c>
      <c r="J906" s="108">
        <v>6.03</v>
      </c>
      <c r="K906" s="108">
        <v>-11.4</v>
      </c>
      <c r="L906" s="5">
        <v>12.256097560975597</v>
      </c>
      <c r="M906" s="48">
        <v>8.8117565847950469E-2</v>
      </c>
      <c r="N906" s="32"/>
      <c r="O906" s="21"/>
      <c r="P906" s="49">
        <v>0.48974727153481573</v>
      </c>
      <c r="Q906" s="50">
        <v>0.70436914989101163</v>
      </c>
      <c r="R906" s="21">
        <f t="shared" si="49"/>
        <v>1.1941164214258273</v>
      </c>
      <c r="S906" s="76">
        <f t="shared" si="50"/>
        <v>1194.1164214258274</v>
      </c>
      <c r="T906" s="51">
        <v>0.75008568953812471</v>
      </c>
      <c r="U906" s="52">
        <v>0.76455387471562086</v>
      </c>
    </row>
    <row r="907" spans="1:21">
      <c r="A907" s="34">
        <v>4</v>
      </c>
      <c r="B907" s="117" t="s">
        <v>8</v>
      </c>
      <c r="C907" s="37">
        <v>39687</v>
      </c>
      <c r="D907" s="69">
        <v>2008</v>
      </c>
      <c r="E907" s="108">
        <v>25.75</v>
      </c>
      <c r="F907" s="123"/>
      <c r="G907" s="123"/>
      <c r="H907" s="108">
        <v>17.899999999999999</v>
      </c>
      <c r="I907" s="108">
        <v>1.47</v>
      </c>
      <c r="J907" s="108">
        <v>5.18</v>
      </c>
      <c r="K907" s="108">
        <v>5.6</v>
      </c>
      <c r="L907" s="5">
        <v>13.583815028901682</v>
      </c>
      <c r="M907" s="48">
        <v>0.20314081564448411</v>
      </c>
      <c r="N907" s="32"/>
      <c r="O907" s="21"/>
      <c r="P907" s="49">
        <v>0.37411688814941207</v>
      </c>
      <c r="Q907" s="50">
        <v>0.82296768816514931</v>
      </c>
      <c r="R907" s="21">
        <f t="shared" si="49"/>
        <v>1.1970845763145614</v>
      </c>
      <c r="S907" s="76">
        <f t="shared" si="50"/>
        <v>1197.0845763145614</v>
      </c>
      <c r="T907" s="51">
        <v>0.57237596600148022</v>
      </c>
      <c r="U907" s="52">
        <v>0.61526176893680151</v>
      </c>
    </row>
    <row r="908" spans="1:21">
      <c r="A908" s="34">
        <v>5</v>
      </c>
      <c r="B908" s="117" t="s">
        <v>6</v>
      </c>
      <c r="C908" s="37">
        <v>39687</v>
      </c>
      <c r="D908" s="69">
        <v>2008</v>
      </c>
      <c r="E908" s="108">
        <v>27.25</v>
      </c>
      <c r="F908" s="123"/>
      <c r="G908" s="123"/>
      <c r="H908" s="108">
        <v>83.1</v>
      </c>
      <c r="I908" s="108">
        <v>6.56</v>
      </c>
      <c r="J908" s="108">
        <v>6</v>
      </c>
      <c r="K908" s="108">
        <v>-9</v>
      </c>
      <c r="L908" s="5">
        <v>26.242603550295907</v>
      </c>
      <c r="M908" s="48">
        <v>0.11301339133856983</v>
      </c>
      <c r="N908" s="32"/>
      <c r="O908" s="21"/>
      <c r="P908" s="49">
        <v>2.7182022361784992</v>
      </c>
      <c r="Q908" s="50">
        <v>0.79331805359661489</v>
      </c>
      <c r="R908" s="21">
        <f t="shared" si="49"/>
        <v>3.5115202897751141</v>
      </c>
      <c r="S908" s="76">
        <f t="shared" si="50"/>
        <v>3511.5202897751142</v>
      </c>
      <c r="T908" s="51">
        <v>0.69847293684087974</v>
      </c>
      <c r="U908" s="52">
        <v>0.84033969585445767</v>
      </c>
    </row>
    <row r="909" spans="1:21">
      <c r="A909" s="34">
        <v>6</v>
      </c>
      <c r="B909" s="117" t="s">
        <v>21</v>
      </c>
      <c r="C909" s="37">
        <v>39687</v>
      </c>
      <c r="D909" s="69">
        <v>2008</v>
      </c>
      <c r="E909" s="108">
        <v>26.49</v>
      </c>
      <c r="F909" s="123"/>
      <c r="G909" s="123"/>
      <c r="H909" s="108">
        <v>77.2</v>
      </c>
      <c r="I909" s="108">
        <v>6.14</v>
      </c>
      <c r="J909" s="108">
        <v>5.44</v>
      </c>
      <c r="K909" s="108">
        <v>2.7</v>
      </c>
      <c r="L909" s="5">
        <v>13.934426229508254</v>
      </c>
      <c r="M909" s="48">
        <v>4.3490010413469476E-2</v>
      </c>
      <c r="N909" s="32"/>
      <c r="O909" s="21"/>
      <c r="P909" s="49">
        <v>3.9198442541378991</v>
      </c>
      <c r="Q909" s="50">
        <v>0.76366841902808047</v>
      </c>
      <c r="R909" s="21">
        <f t="shared" si="49"/>
        <v>4.6835126731659793</v>
      </c>
      <c r="S909" s="76">
        <f t="shared" si="50"/>
        <v>4683.5126731659793</v>
      </c>
      <c r="T909" s="51">
        <v>1.1534003676837234</v>
      </c>
      <c r="U909" s="52">
        <v>1.2422517163944802</v>
      </c>
    </row>
    <row r="910" spans="1:21">
      <c r="A910" s="34">
        <v>7</v>
      </c>
      <c r="B910" s="117" t="s">
        <v>22</v>
      </c>
      <c r="C910" s="37">
        <v>39687</v>
      </c>
      <c r="D910" s="69">
        <v>2008</v>
      </c>
      <c r="E910" s="108">
        <v>26.79</v>
      </c>
      <c r="F910" s="123"/>
      <c r="G910" s="123"/>
      <c r="H910" s="108">
        <v>58.2</v>
      </c>
      <c r="I910" s="108">
        <v>4.6500000000000004</v>
      </c>
      <c r="J910" s="108">
        <v>5.35</v>
      </c>
      <c r="K910" s="108">
        <v>7.5</v>
      </c>
      <c r="L910" s="5">
        <v>3.2736572890025659</v>
      </c>
      <c r="M910" s="48">
        <v>6.3937037375631986E-2</v>
      </c>
      <c r="N910" s="32"/>
      <c r="O910" s="21"/>
      <c r="P910" s="49">
        <v>3.6440985940541761</v>
      </c>
      <c r="Q910" s="50">
        <v>0.82296768816514931</v>
      </c>
      <c r="R910" s="21">
        <f t="shared" si="49"/>
        <v>4.4670662822193252</v>
      </c>
      <c r="S910" s="76">
        <f t="shared" si="50"/>
        <v>4467.0662822193253</v>
      </c>
      <c r="T910" s="51">
        <v>0.96768476292452543</v>
      </c>
      <c r="U910" s="52">
        <v>1.0641173734572307</v>
      </c>
    </row>
    <row r="911" spans="1:21">
      <c r="A911" s="34">
        <v>8</v>
      </c>
      <c r="B911" s="117" t="s">
        <v>7</v>
      </c>
      <c r="C911" s="37">
        <v>39687</v>
      </c>
      <c r="D911" s="69">
        <v>2008</v>
      </c>
      <c r="E911" s="108">
        <v>28.93</v>
      </c>
      <c r="F911" s="123"/>
      <c r="G911" s="123"/>
      <c r="H911" s="108">
        <v>107.9</v>
      </c>
      <c r="I911" s="108">
        <v>8.2899999999999991</v>
      </c>
      <c r="J911" s="108">
        <v>4.08</v>
      </c>
      <c r="K911" s="108">
        <v>49.4</v>
      </c>
      <c r="L911" s="5">
        <v>57.293447293447265</v>
      </c>
      <c r="M911" s="48">
        <v>3.6110238736852804E-2</v>
      </c>
      <c r="N911" s="32"/>
      <c r="O911" s="21"/>
      <c r="P911" s="49">
        <v>1.4653920317811889E-2</v>
      </c>
      <c r="Q911" s="50">
        <v>0.91191659187075258</v>
      </c>
      <c r="R911" s="21">
        <f t="shared" si="49"/>
        <v>0.92657051218856445</v>
      </c>
      <c r="S911" s="76">
        <f t="shared" si="50"/>
        <v>926.57051218856441</v>
      </c>
      <c r="T911" s="51">
        <v>0.47382200518153911</v>
      </c>
      <c r="U911" s="52">
        <v>0.5532233063756713</v>
      </c>
    </row>
    <row r="912" spans="1:21">
      <c r="A912" s="34">
        <v>9</v>
      </c>
      <c r="B912" s="117" t="s">
        <v>9</v>
      </c>
      <c r="C912" s="37">
        <v>39687</v>
      </c>
      <c r="D912" s="69">
        <v>2008</v>
      </c>
      <c r="E912" s="108">
        <v>26.72</v>
      </c>
      <c r="F912" s="123"/>
      <c r="G912" s="123"/>
      <c r="H912" s="108">
        <v>26.5</v>
      </c>
      <c r="I912" s="108">
        <v>2.1</v>
      </c>
      <c r="J912" s="108">
        <v>5.41</v>
      </c>
      <c r="K912" s="108">
        <v>-80</v>
      </c>
      <c r="L912" s="5">
        <v>9.3830334190231728</v>
      </c>
      <c r="M912" s="48">
        <v>0.10481364503121796</v>
      </c>
      <c r="N912" s="32"/>
      <c r="O912" s="21"/>
      <c r="P912" s="49">
        <v>0.14042898312453259</v>
      </c>
      <c r="Q912" s="50">
        <v>1.0305151301448903</v>
      </c>
      <c r="R912" s="21">
        <f t="shared" si="49"/>
        <v>1.1709441132694229</v>
      </c>
      <c r="S912" s="76">
        <f t="shared" si="50"/>
        <v>1170.944113269423</v>
      </c>
      <c r="T912" s="51">
        <v>0.75065877864950048</v>
      </c>
      <c r="U912" s="52">
        <v>0.9017469021543667</v>
      </c>
    </row>
    <row r="913" spans="1:21">
      <c r="A913" s="34">
        <v>10</v>
      </c>
      <c r="B913" s="117" t="s">
        <v>23</v>
      </c>
      <c r="C913" s="37">
        <v>39687</v>
      </c>
      <c r="D913" s="69">
        <v>2008</v>
      </c>
      <c r="E913" s="108">
        <v>28.33</v>
      </c>
      <c r="F913" s="123"/>
      <c r="G913" s="123"/>
      <c r="H913" s="108">
        <v>61.8</v>
      </c>
      <c r="I913" s="108">
        <v>4.79</v>
      </c>
      <c r="J913" s="108">
        <v>5.23</v>
      </c>
      <c r="K913" s="108">
        <v>-43.8</v>
      </c>
      <c r="L913" s="5">
        <v>12.620481927710841</v>
      </c>
      <c r="M913" s="48">
        <v>0.1323961959076505</v>
      </c>
      <c r="N913" s="32"/>
      <c r="O913" s="21"/>
      <c r="P913" s="49">
        <v>8.1912196780263014E-2</v>
      </c>
      <c r="Q913" s="50">
        <v>2.008953070906526</v>
      </c>
      <c r="R913" s="21">
        <f t="shared" si="49"/>
        <v>2.0908652676867892</v>
      </c>
      <c r="S913" s="76">
        <f t="shared" si="50"/>
        <v>2090.8652676867891</v>
      </c>
      <c r="T913" s="51">
        <v>1.7240559407817304</v>
      </c>
      <c r="U913" s="52">
        <v>2.6183701639604511</v>
      </c>
    </row>
    <row r="914" spans="1:21">
      <c r="A914" s="1">
        <v>11</v>
      </c>
      <c r="B914" s="118" t="s">
        <v>14</v>
      </c>
      <c r="C914" s="37">
        <v>39687</v>
      </c>
      <c r="D914" s="69">
        <v>2008</v>
      </c>
      <c r="E914" s="108">
        <v>25.87</v>
      </c>
      <c r="F914" s="123"/>
      <c r="G914" s="123"/>
      <c r="H914" s="108">
        <v>20.3</v>
      </c>
      <c r="I914" s="108">
        <v>1.57</v>
      </c>
      <c r="J914" s="108">
        <v>3.6</v>
      </c>
      <c r="K914" s="108">
        <v>-17.399999999999999</v>
      </c>
      <c r="L914" s="5">
        <v>17.500000000000011</v>
      </c>
      <c r="M914" s="48">
        <v>3.3650314844647242E-2</v>
      </c>
      <c r="N914" s="32"/>
      <c r="O914" s="21"/>
      <c r="P914" s="49">
        <v>4.111038526686206E-3</v>
      </c>
      <c r="Q914" s="50">
        <v>1.5642085523785101</v>
      </c>
      <c r="R914" s="21">
        <f t="shared" si="49"/>
        <v>1.5683195909051963</v>
      </c>
      <c r="S914" s="76">
        <f t="shared" si="50"/>
        <v>1568.3195909051963</v>
      </c>
      <c r="T914" s="51">
        <v>0.30993588566474906</v>
      </c>
      <c r="U914" s="52">
        <v>0.49248242612927362</v>
      </c>
    </row>
    <row r="915" spans="1:21">
      <c r="A915" s="34">
        <v>12</v>
      </c>
      <c r="B915" s="117" t="s">
        <v>15</v>
      </c>
      <c r="C915" s="37">
        <v>39687</v>
      </c>
      <c r="D915" s="69">
        <v>2008</v>
      </c>
      <c r="E915" s="108">
        <v>29.66</v>
      </c>
      <c r="F915" s="123"/>
      <c r="G915" s="123"/>
      <c r="H915" s="108">
        <v>191.2</v>
      </c>
      <c r="I915" s="108">
        <v>14.51</v>
      </c>
      <c r="J915" s="108">
        <v>7.15</v>
      </c>
      <c r="K915" s="108">
        <v>-25.8</v>
      </c>
      <c r="L915" s="5">
        <v>12.403100775193796</v>
      </c>
      <c r="M915" s="48">
        <v>2.4054867038171668E-2</v>
      </c>
      <c r="N915" s="32"/>
      <c r="O915" s="21"/>
      <c r="P915" s="49">
        <v>2.6509631707209574E-3</v>
      </c>
      <c r="Q915" s="50">
        <v>0.941566226439287</v>
      </c>
      <c r="R915" s="21">
        <f t="shared" si="49"/>
        <v>0.944217189610008</v>
      </c>
      <c r="S915" s="76">
        <f t="shared" si="50"/>
        <v>944.21718961000795</v>
      </c>
      <c r="T915" s="51">
        <v>1.428395183891253</v>
      </c>
      <c r="U915" s="52">
        <v>1.5928093601259994</v>
      </c>
    </row>
    <row r="916" spans="1:21">
      <c r="A916" s="1">
        <v>13</v>
      </c>
      <c r="B916" s="118" t="s">
        <v>16</v>
      </c>
      <c r="C916" s="37">
        <v>39687</v>
      </c>
      <c r="D916" s="69">
        <v>2008</v>
      </c>
      <c r="E916" s="108">
        <v>25.43</v>
      </c>
      <c r="F916" s="123"/>
      <c r="G916" s="123"/>
      <c r="H916" s="108">
        <v>48.3</v>
      </c>
      <c r="I916" s="108">
        <v>3.92</v>
      </c>
      <c r="J916" s="108">
        <v>5.21</v>
      </c>
      <c r="K916" s="108">
        <v>-19.899999999999999</v>
      </c>
      <c r="L916" s="5">
        <v>1.8780487804877877</v>
      </c>
      <c r="M916" s="48">
        <v>7.2939312044979998E-2</v>
      </c>
      <c r="N916" s="32"/>
      <c r="O916" s="32"/>
      <c r="P916" s="49">
        <v>7.0572910249519921E-2</v>
      </c>
      <c r="Q916" s="50">
        <v>1.149113668419028</v>
      </c>
      <c r="R916" s="21">
        <f t="shared" si="49"/>
        <v>1.2196865786685478</v>
      </c>
      <c r="S916" s="76">
        <f t="shared" si="50"/>
        <v>1219.6865786685478</v>
      </c>
      <c r="T916" s="51">
        <v>1.7364207725180825</v>
      </c>
      <c r="U916" s="52">
        <v>1.7974564660345402</v>
      </c>
    </row>
    <row r="917" spans="1:21">
      <c r="A917" s="1">
        <v>14</v>
      </c>
      <c r="B917" s="118" t="s">
        <v>17</v>
      </c>
      <c r="C917" s="37">
        <v>39687</v>
      </c>
      <c r="D917" s="69">
        <v>2008</v>
      </c>
      <c r="E917" s="108">
        <v>27.94</v>
      </c>
      <c r="F917" s="123"/>
      <c r="G917" s="123"/>
      <c r="H917" s="108">
        <v>58.2</v>
      </c>
      <c r="I917" s="108">
        <v>4.45</v>
      </c>
      <c r="J917" s="108">
        <v>5.99</v>
      </c>
      <c r="K917" s="108">
        <v>-14.4</v>
      </c>
      <c r="L917" s="5">
        <v>15.263157894736841</v>
      </c>
      <c r="M917" s="48">
        <v>0.15919366469082594</v>
      </c>
      <c r="N917" s="32"/>
      <c r="O917" s="32"/>
      <c r="P917" s="49">
        <v>0.41583332689127628</v>
      </c>
      <c r="Q917" s="50">
        <v>1.0601647647134247</v>
      </c>
      <c r="R917" s="21">
        <f t="shared" si="49"/>
        <v>1.4759980916047009</v>
      </c>
      <c r="S917" s="76">
        <f t="shared" si="50"/>
        <v>1475.9980916047009</v>
      </c>
      <c r="T917" s="51">
        <v>1.4489221938805341</v>
      </c>
      <c r="U917" s="52">
        <v>1.5164772902065158</v>
      </c>
    </row>
    <row r="918" spans="1:21">
      <c r="A918" s="1">
        <v>16</v>
      </c>
      <c r="B918" s="118" t="s">
        <v>109</v>
      </c>
      <c r="C918" s="37">
        <v>39687</v>
      </c>
      <c r="D918" s="69">
        <v>2008</v>
      </c>
      <c r="E918" s="108">
        <v>26.46</v>
      </c>
      <c r="F918" s="123"/>
      <c r="G918" s="123"/>
      <c r="H918" s="108">
        <v>22.4</v>
      </c>
      <c r="I918" s="108">
        <v>1.79</v>
      </c>
      <c r="J918" s="108">
        <v>4.79</v>
      </c>
      <c r="K918" s="108">
        <v>15.9</v>
      </c>
      <c r="L918" s="5">
        <v>5.9944751381214854</v>
      </c>
      <c r="M918" s="48">
        <v>3.2690770063999688E-2</v>
      </c>
      <c r="N918" s="32"/>
      <c r="O918" s="32"/>
      <c r="P918" s="49">
        <v>4.6798990549843517E-3</v>
      </c>
      <c r="Q918" s="50">
        <v>0.64506988075394278</v>
      </c>
      <c r="R918" s="21">
        <f>P918+Q918</f>
        <v>0.64974977980892712</v>
      </c>
      <c r="S918" s="76">
        <f>R918*1000</f>
        <v>649.74977980892709</v>
      </c>
      <c r="T918" s="51">
        <v>7.8529449025856596E-2</v>
      </c>
      <c r="U918" s="52">
        <v>0.13000105301913123</v>
      </c>
    </row>
    <row r="919" spans="1:21">
      <c r="A919" s="1">
        <v>17</v>
      </c>
      <c r="B919" s="118" t="s">
        <v>125</v>
      </c>
      <c r="C919" s="37">
        <v>39687</v>
      </c>
      <c r="D919" s="69">
        <v>2008</v>
      </c>
      <c r="E919" s="108">
        <v>25.89</v>
      </c>
      <c r="F919" s="123"/>
      <c r="G919" s="123"/>
      <c r="H919" s="108">
        <v>33.6</v>
      </c>
      <c r="I919" s="108">
        <v>2.61</v>
      </c>
      <c r="J919" s="108">
        <v>4.16</v>
      </c>
      <c r="K919" s="108">
        <v>23.6</v>
      </c>
      <c r="L919" s="5">
        <v>2.2309711286089695</v>
      </c>
      <c r="M919" s="48">
        <v>7.2799741895067632E-2</v>
      </c>
      <c r="N919" s="32"/>
      <c r="O919" s="32"/>
      <c r="P919" s="49">
        <v>1.0084074073816771E-2</v>
      </c>
      <c r="Q919" s="50">
        <v>0.70436914989101163</v>
      </c>
      <c r="R919" s="21">
        <f>P919+Q919</f>
        <v>0.71445322396482835</v>
      </c>
      <c r="S919" s="76">
        <f>R919*1000</f>
        <v>714.45322396482834</v>
      </c>
      <c r="T919" s="51">
        <v>0.11569340958174626</v>
      </c>
      <c r="U919" s="52">
        <v>0.15884595717771213</v>
      </c>
    </row>
    <row r="920" spans="1:21">
      <c r="A920" s="1">
        <v>19</v>
      </c>
      <c r="B920" s="118" t="s">
        <v>111</v>
      </c>
      <c r="C920" s="37">
        <v>39687</v>
      </c>
      <c r="D920" s="69">
        <v>2008</v>
      </c>
      <c r="E920" s="108">
        <v>29.53</v>
      </c>
      <c r="F920" s="123"/>
      <c r="G920" s="123"/>
      <c r="H920" s="108">
        <v>82.9</v>
      </c>
      <c r="I920" s="108">
        <v>6.37</v>
      </c>
      <c r="J920" s="108">
        <v>5</v>
      </c>
      <c r="K920" s="108">
        <v>1.3</v>
      </c>
      <c r="L920" s="5">
        <v>26.125654450261823</v>
      </c>
      <c r="M920" s="48">
        <v>1.9850316272061463E-2</v>
      </c>
      <c r="N920" s="32"/>
      <c r="O920" s="32"/>
      <c r="P920" s="49">
        <v>3.7317981744874329E-3</v>
      </c>
      <c r="Q920" s="50">
        <v>0.79331805359661489</v>
      </c>
      <c r="R920" s="21">
        <f>P920+Q920</f>
        <v>0.79704985177110232</v>
      </c>
      <c r="S920" s="76">
        <f>R920*1000</f>
        <v>797.04985177110234</v>
      </c>
      <c r="T920" s="51">
        <v>8.0179251013150737E-2</v>
      </c>
      <c r="U920" s="52">
        <v>0.12214541954615601</v>
      </c>
    </row>
    <row r="921" spans="1:21">
      <c r="A921" s="1">
        <v>20</v>
      </c>
      <c r="B921" s="118" t="s">
        <v>126</v>
      </c>
      <c r="C921" s="37">
        <v>39687</v>
      </c>
      <c r="D921" s="69">
        <v>2008</v>
      </c>
      <c r="E921" s="108">
        <v>29.27</v>
      </c>
      <c r="F921" s="123"/>
      <c r="G921" s="123"/>
      <c r="H921" s="108">
        <v>25.8</v>
      </c>
      <c r="I921" s="108">
        <v>1.99</v>
      </c>
      <c r="J921" s="108">
        <v>5.33</v>
      </c>
      <c r="K921" s="108">
        <v>-11.9</v>
      </c>
      <c r="L921" s="5">
        <v>11.117166212534061</v>
      </c>
      <c r="M921" s="48">
        <v>1.6483186405425482E-2</v>
      </c>
      <c r="N921" s="32"/>
      <c r="O921" s="32"/>
      <c r="P921" s="49">
        <v>2.8974693996501599E-3</v>
      </c>
      <c r="Q921" s="50">
        <v>0.79331805359661489</v>
      </c>
      <c r="R921" s="21">
        <f>P921+Q921</f>
        <v>0.79621552299626508</v>
      </c>
      <c r="S921" s="76">
        <f>R921*1000</f>
        <v>796.21552299626512</v>
      </c>
      <c r="T921" s="51">
        <v>7.2746458901972816E-2</v>
      </c>
      <c r="U921" s="52">
        <v>0.11841048666726378</v>
      </c>
    </row>
    <row r="922" spans="1:21">
      <c r="A922" s="34" t="s">
        <v>87</v>
      </c>
      <c r="B922" s="117"/>
      <c r="C922" s="37">
        <v>39687</v>
      </c>
      <c r="D922" s="69">
        <v>2008</v>
      </c>
      <c r="F922" s="123"/>
      <c r="G922" s="123"/>
      <c r="L922" s="5">
        <v>14.01002506265667</v>
      </c>
      <c r="M922" s="48">
        <v>8.8204797191645701E-2</v>
      </c>
      <c r="N922" s="32"/>
      <c r="O922" s="21"/>
      <c r="P922" s="49">
        <v>2.7298828390262218</v>
      </c>
      <c r="Q922" s="50">
        <v>0.941566226439287</v>
      </c>
      <c r="R922" s="21">
        <f t="shared" si="49"/>
        <v>3.6714490654655085</v>
      </c>
      <c r="S922" s="76">
        <f t="shared" si="50"/>
        <v>3671.4490654655087</v>
      </c>
      <c r="T922" s="51">
        <v>0.68994606551707505</v>
      </c>
      <c r="U922" s="52">
        <v>0.84330309330296838</v>
      </c>
    </row>
    <row r="923" spans="1:21">
      <c r="A923" s="34" t="s">
        <v>59</v>
      </c>
      <c r="B923" s="117"/>
      <c r="C923" s="37">
        <v>39687</v>
      </c>
      <c r="D923" s="69">
        <v>2008</v>
      </c>
      <c r="F923" s="123"/>
      <c r="G923" s="123"/>
      <c r="L923" s="5">
        <v>3.2919254658384398</v>
      </c>
      <c r="M923" s="48">
        <v>4.6351198486673115E-2</v>
      </c>
      <c r="N923" s="32"/>
      <c r="O923" s="21"/>
      <c r="P923" s="49">
        <v>2.0096019371864185E-2</v>
      </c>
      <c r="Q923" s="50">
        <v>0.31892390050006403</v>
      </c>
      <c r="R923" s="21">
        <f t="shared" si="49"/>
        <v>0.3390199198719282</v>
      </c>
      <c r="S923" s="76">
        <f t="shared" si="50"/>
        <v>339.01991987192821</v>
      </c>
      <c r="T923" s="51">
        <v>3.5763397925762941E-3</v>
      </c>
      <c r="U923" s="52">
        <v>2.5574278370242703E-3</v>
      </c>
    </row>
    <row r="924" spans="1:21">
      <c r="A924" s="34">
        <v>1</v>
      </c>
      <c r="B924" s="75" t="s">
        <v>3</v>
      </c>
      <c r="C924" s="37">
        <v>39722</v>
      </c>
      <c r="D924" s="69">
        <v>2008</v>
      </c>
      <c r="E924" s="108">
        <v>22.99</v>
      </c>
      <c r="F924" s="123"/>
      <c r="G924" s="123"/>
      <c r="H924" s="108">
        <v>87.4</v>
      </c>
      <c r="I924" s="108">
        <v>7.46</v>
      </c>
      <c r="J924" s="108">
        <v>5.94</v>
      </c>
      <c r="K924" s="108">
        <v>-63.9</v>
      </c>
      <c r="M924" s="21">
        <v>5.3210224168152673E-2</v>
      </c>
      <c r="N924" s="32"/>
      <c r="O924" s="21"/>
      <c r="P924" s="21">
        <v>0.54202436095960804</v>
      </c>
      <c r="Q924" s="21">
        <v>0.78467304060434362</v>
      </c>
      <c r="R924" s="21">
        <f t="shared" si="49"/>
        <v>1.3266974015639517</v>
      </c>
      <c r="S924" s="76">
        <f t="shared" si="50"/>
        <v>1326.6974015639516</v>
      </c>
      <c r="T924" s="21">
        <v>0.4893302689378205</v>
      </c>
      <c r="U924" s="21">
        <v>0.59264213185404024</v>
      </c>
    </row>
    <row r="925" spans="1:21">
      <c r="A925" s="34">
        <v>2</v>
      </c>
      <c r="B925" s="117" t="s">
        <v>4</v>
      </c>
      <c r="C925" s="37">
        <v>39722</v>
      </c>
      <c r="D925" s="69">
        <v>2008</v>
      </c>
      <c r="E925" s="108">
        <v>22.46</v>
      </c>
      <c r="F925" s="123"/>
      <c r="G925" s="123"/>
      <c r="H925" s="108">
        <v>86.1</v>
      </c>
      <c r="I925" s="108">
        <v>7.4</v>
      </c>
      <c r="J925" s="108">
        <v>5.96</v>
      </c>
      <c r="K925" s="108">
        <v>4.5</v>
      </c>
      <c r="L925"/>
      <c r="M925" s="21">
        <v>3.9160789352769163E-2</v>
      </c>
      <c r="N925" s="32"/>
      <c r="O925" s="21"/>
      <c r="P925" s="21">
        <v>0.14780146749541942</v>
      </c>
      <c r="Q925" s="21">
        <v>0.58557749055712938</v>
      </c>
      <c r="R925" s="21">
        <f t="shared" si="49"/>
        <v>0.73337895805254882</v>
      </c>
      <c r="S925" s="76">
        <f t="shared" si="50"/>
        <v>733.3789580525488</v>
      </c>
      <c r="T925" s="21">
        <v>0.89709715330460904</v>
      </c>
      <c r="U925" s="21">
        <v>0.94670429893386432</v>
      </c>
    </row>
    <row r="926" spans="1:21">
      <c r="A926" s="34">
        <v>3</v>
      </c>
      <c r="B926" s="117" t="s">
        <v>10</v>
      </c>
      <c r="C926" s="37">
        <v>39722</v>
      </c>
      <c r="D926" s="69">
        <v>2008</v>
      </c>
      <c r="E926" s="108">
        <v>23.99</v>
      </c>
      <c r="F926" s="123"/>
      <c r="G926" s="123"/>
      <c r="H926" s="108">
        <v>83.3</v>
      </c>
      <c r="I926" s="108">
        <v>6.96</v>
      </c>
      <c r="J926" s="108">
        <v>6</v>
      </c>
      <c r="K926" s="108">
        <v>-7.3</v>
      </c>
      <c r="L926"/>
      <c r="M926" s="21">
        <v>0.11961924260935555</v>
      </c>
      <c r="N926" s="32"/>
      <c r="O926" s="21"/>
      <c r="P926" s="21">
        <v>0.21327874051094714</v>
      </c>
      <c r="Q926" s="21">
        <v>0.69934637629839469</v>
      </c>
      <c r="R926" s="21">
        <f t="shared" si="49"/>
        <v>0.91262511680934177</v>
      </c>
      <c r="S926" s="76">
        <f t="shared" si="50"/>
        <v>912.62511680934176</v>
      </c>
      <c r="T926" s="21">
        <v>0.54093287363095932</v>
      </c>
      <c r="U926" s="21">
        <v>0.59101919422584648</v>
      </c>
    </row>
    <row r="927" spans="1:21">
      <c r="A927" s="34">
        <v>4</v>
      </c>
      <c r="B927" s="117" t="s">
        <v>8</v>
      </c>
      <c r="C927" s="37">
        <v>39722</v>
      </c>
      <c r="D927" s="69">
        <v>2008</v>
      </c>
      <c r="E927" s="108">
        <v>25.54</v>
      </c>
      <c r="F927" s="123"/>
      <c r="G927" s="123"/>
      <c r="H927" s="108">
        <v>85.3</v>
      </c>
      <c r="I927" s="108">
        <v>6.9</v>
      </c>
      <c r="J927" s="108">
        <v>6.1</v>
      </c>
      <c r="K927" s="108">
        <v>-15.3</v>
      </c>
      <c r="L927"/>
      <c r="M927" s="21">
        <v>0.72644057455918576</v>
      </c>
      <c r="N927" s="32"/>
      <c r="O927" s="21"/>
      <c r="P927" s="21">
        <v>0.10385868314365809</v>
      </c>
      <c r="Q927" s="21">
        <v>1.0406530335221906</v>
      </c>
      <c r="R927" s="21">
        <f t="shared" si="49"/>
        <v>1.1445117166658487</v>
      </c>
      <c r="S927" s="76">
        <f t="shared" si="50"/>
        <v>1144.5117166658488</v>
      </c>
      <c r="T927" s="21">
        <v>0.51149795322342417</v>
      </c>
      <c r="U927" s="21">
        <v>0.57180570682110088</v>
      </c>
    </row>
    <row r="928" spans="1:21">
      <c r="A928" s="34">
        <v>5</v>
      </c>
      <c r="B928" s="117" t="s">
        <v>6</v>
      </c>
      <c r="C928" s="37">
        <v>39722</v>
      </c>
      <c r="D928" s="69">
        <v>2008</v>
      </c>
      <c r="E928" s="108">
        <v>24.18</v>
      </c>
      <c r="F928" s="123"/>
      <c r="G928" s="123"/>
      <c r="H928" s="108">
        <v>67.7</v>
      </c>
      <c r="I928" s="108">
        <v>5.66</v>
      </c>
      <c r="J928" s="108">
        <v>5.91</v>
      </c>
      <c r="K928" s="108">
        <v>-11.1</v>
      </c>
      <c r="L928"/>
      <c r="M928" s="21">
        <v>8.4504581514235649E-2</v>
      </c>
      <c r="N928" s="32"/>
      <c r="O928" s="21"/>
      <c r="P928" s="21">
        <v>3.9685510282080321</v>
      </c>
      <c r="Q928" s="21">
        <v>0.78467304060434362</v>
      </c>
      <c r="R928" s="21">
        <f t="shared" si="49"/>
        <v>4.7532240688123757</v>
      </c>
      <c r="S928" s="76">
        <f t="shared" si="50"/>
        <v>4753.2240688123757</v>
      </c>
      <c r="T928" s="21">
        <v>0.59213464755478284</v>
      </c>
      <c r="U928" s="21">
        <v>0.72909104921798851</v>
      </c>
    </row>
    <row r="929" spans="1:21">
      <c r="A929" s="34">
        <v>6</v>
      </c>
      <c r="B929" s="117" t="s">
        <v>21</v>
      </c>
      <c r="C929" s="37">
        <v>39722</v>
      </c>
      <c r="D929" s="69">
        <v>2008</v>
      </c>
      <c r="E929" s="108">
        <v>22.7</v>
      </c>
      <c r="F929" s="123"/>
      <c r="G929" s="123"/>
      <c r="H929" s="108">
        <v>69.8</v>
      </c>
      <c r="I929" s="108">
        <v>5.99</v>
      </c>
      <c r="J929" s="108">
        <v>5.88</v>
      </c>
      <c r="K929" s="108">
        <v>3.7</v>
      </c>
      <c r="L929"/>
      <c r="M929" s="21">
        <v>3.5340485603732222E-2</v>
      </c>
      <c r="N929" s="32"/>
      <c r="O929" s="21"/>
      <c r="P929" s="21">
        <v>8.0269178457092032</v>
      </c>
      <c r="Q929" s="21">
        <v>0.67090415486307831</v>
      </c>
      <c r="R929" s="21">
        <f t="shared" si="49"/>
        <v>8.6978220005722822</v>
      </c>
      <c r="S929" s="76">
        <f t="shared" si="50"/>
        <v>8697.8220005722815</v>
      </c>
      <c r="T929" s="21">
        <v>0.59119356661812994</v>
      </c>
      <c r="U929" s="21">
        <v>1.0069705359136285</v>
      </c>
    </row>
    <row r="930" spans="1:21">
      <c r="A930" s="34">
        <v>7</v>
      </c>
      <c r="B930" s="117" t="s">
        <v>22</v>
      </c>
      <c r="C930" s="37">
        <v>39722</v>
      </c>
      <c r="D930" s="69">
        <v>2008</v>
      </c>
      <c r="E930" s="108">
        <v>22.96</v>
      </c>
      <c r="F930" s="123"/>
      <c r="G930" s="123"/>
      <c r="H930" s="108">
        <v>53.5</v>
      </c>
      <c r="I930" s="108">
        <v>4.5999999999999996</v>
      </c>
      <c r="J930" s="108">
        <v>5.61</v>
      </c>
      <c r="K930" s="108">
        <v>8.9</v>
      </c>
      <c r="L930"/>
      <c r="M930" s="21">
        <v>3.5697523337287068E-2</v>
      </c>
      <c r="N930" s="32"/>
      <c r="O930" s="21"/>
      <c r="P930" s="21">
        <v>6.0732601009389597</v>
      </c>
      <c r="Q930" s="21">
        <v>0.64246193342776192</v>
      </c>
      <c r="R930" s="21">
        <f t="shared" si="49"/>
        <v>6.7157220343667214</v>
      </c>
      <c r="S930" s="76">
        <f t="shared" si="50"/>
        <v>6715.7220343667213</v>
      </c>
      <c r="T930" s="21">
        <v>0.94830196395620581</v>
      </c>
      <c r="U930" s="21">
        <v>0.95527271157303795</v>
      </c>
    </row>
    <row r="931" spans="1:21">
      <c r="A931" s="34">
        <v>8</v>
      </c>
      <c r="B931" s="117" t="s">
        <v>7</v>
      </c>
      <c r="C931" s="37">
        <v>39722</v>
      </c>
      <c r="D931" s="69">
        <v>2008</v>
      </c>
      <c r="E931" s="108">
        <v>28.14</v>
      </c>
      <c r="F931" s="123"/>
      <c r="G931" s="123"/>
      <c r="H931" s="108">
        <v>135.69999999999999</v>
      </c>
      <c r="I931" s="108">
        <v>10.55</v>
      </c>
      <c r="J931" s="108">
        <v>7.79</v>
      </c>
      <c r="K931" s="108">
        <v>-56.1</v>
      </c>
      <c r="L931"/>
      <c r="M931" s="21">
        <v>4.3837983662337751E-2</v>
      </c>
      <c r="N931" s="32"/>
      <c r="O931" s="21"/>
      <c r="P931" s="21">
        <v>2.3546108650116374E-2</v>
      </c>
      <c r="Q931" s="21">
        <v>1.1259796978281396</v>
      </c>
      <c r="R931" s="21">
        <f t="shared" si="49"/>
        <v>1.1495258064782559</v>
      </c>
      <c r="S931" s="76">
        <f t="shared" si="50"/>
        <v>1149.5258064782558</v>
      </c>
      <c r="T931" s="21">
        <v>0.91417602956238542</v>
      </c>
      <c r="U931" s="21">
        <v>0.51842327451309234</v>
      </c>
    </row>
    <row r="932" spans="1:21">
      <c r="A932" s="34">
        <v>12</v>
      </c>
      <c r="B932" s="117" t="s">
        <v>15</v>
      </c>
      <c r="C932" s="37">
        <v>39722</v>
      </c>
      <c r="D932" s="69">
        <v>2008</v>
      </c>
      <c r="E932" s="108">
        <v>27.31</v>
      </c>
      <c r="F932" s="123"/>
      <c r="G932" s="123"/>
      <c r="H932" s="108">
        <v>195.2</v>
      </c>
      <c r="I932" s="108">
        <v>15.44</v>
      </c>
      <c r="J932" s="108">
        <v>8.5500000000000007</v>
      </c>
      <c r="K932" s="108">
        <v>-45.8</v>
      </c>
      <c r="L932"/>
      <c r="M932" s="21">
        <v>0.17206808566856366</v>
      </c>
      <c r="N932" s="32"/>
      <c r="O932" s="21"/>
      <c r="P932" s="21">
        <v>0.23046361198744242</v>
      </c>
      <c r="Q932" s="21">
        <v>1.410401912181303</v>
      </c>
      <c r="R932" s="21">
        <f t="shared" si="49"/>
        <v>1.6408655241687453</v>
      </c>
      <c r="S932" s="76">
        <f t="shared" si="50"/>
        <v>1640.8655241687454</v>
      </c>
      <c r="T932" s="21">
        <v>0.45604388765990933</v>
      </c>
      <c r="U932" s="21">
        <v>1.7495511634820875</v>
      </c>
    </row>
    <row r="933" spans="1:21">
      <c r="A933" s="1">
        <v>17</v>
      </c>
      <c r="B933" s="118" t="s">
        <v>125</v>
      </c>
      <c r="C933" s="37">
        <v>39722</v>
      </c>
      <c r="D933" s="69">
        <v>2008</v>
      </c>
      <c r="E933" s="108">
        <v>24.34</v>
      </c>
      <c r="F933" s="123"/>
      <c r="G933" s="123"/>
      <c r="H933" s="108">
        <v>51.1</v>
      </c>
      <c r="I933" s="108">
        <v>4.25</v>
      </c>
      <c r="J933" s="108">
        <v>6.33</v>
      </c>
      <c r="K933" s="108">
        <v>-55.7</v>
      </c>
      <c r="L933"/>
      <c r="M933" s="21">
        <v>0.54477977572647607</v>
      </c>
      <c r="N933" s="32"/>
      <c r="O933" s="21"/>
      <c r="P933" s="21">
        <v>1.5002217746548113E-2</v>
      </c>
      <c r="Q933" s="21">
        <v>1.922361898016997</v>
      </c>
      <c r="R933" s="21">
        <f t="shared" ref="R933:R997" si="51">P933+Q933</f>
        <v>1.9373641157635451</v>
      </c>
      <c r="S933" s="76">
        <f t="shared" si="50"/>
        <v>1937.364115763545</v>
      </c>
      <c r="T933" s="21">
        <v>1.6078981727292057</v>
      </c>
      <c r="U933" s="21">
        <v>0.17622774815554546</v>
      </c>
    </row>
    <row r="934" spans="1:21">
      <c r="A934" s="1">
        <v>19</v>
      </c>
      <c r="B934" s="118" t="s">
        <v>111</v>
      </c>
      <c r="C934" s="37">
        <v>39722</v>
      </c>
      <c r="D934" s="69">
        <v>2008</v>
      </c>
      <c r="E934" s="108">
        <v>31.88</v>
      </c>
      <c r="F934" s="123"/>
      <c r="G934" s="123"/>
      <c r="H934" s="108">
        <v>137.80000000000001</v>
      </c>
      <c r="I934" s="108">
        <v>10.28</v>
      </c>
      <c r="J934" s="108">
        <v>8.61</v>
      </c>
      <c r="K934" s="108">
        <v>-83.6</v>
      </c>
      <c r="L934"/>
      <c r="M934" s="21">
        <v>7.2793743853636433E-2</v>
      </c>
      <c r="N934" s="32"/>
      <c r="O934" s="21"/>
      <c r="P934" s="21">
        <v>2.0342149561278278E-2</v>
      </c>
      <c r="Q934" s="21">
        <v>1.7517085694050991</v>
      </c>
      <c r="R934" s="21">
        <f t="shared" si="51"/>
        <v>1.7720507189663774</v>
      </c>
      <c r="S934" s="76">
        <f t="shared" si="50"/>
        <v>1772.0507189663774</v>
      </c>
      <c r="T934" s="21">
        <v>5.355751299322932E-2</v>
      </c>
      <c r="U934" s="21">
        <v>0.1999610296000997</v>
      </c>
    </row>
    <row r="935" spans="1:21">
      <c r="A935" s="34" t="s">
        <v>87</v>
      </c>
      <c r="B935" s="117"/>
      <c r="C935" s="37">
        <v>39722</v>
      </c>
      <c r="D935" s="69">
        <v>2008</v>
      </c>
      <c r="F935" s="123"/>
      <c r="G935" s="123"/>
      <c r="L935"/>
      <c r="M935" s="21">
        <v>7.2722336306925456E-2</v>
      </c>
      <c r="N935" s="32"/>
      <c r="O935" s="21"/>
      <c r="P935" s="21">
        <v>4.0445916572497893</v>
      </c>
      <c r="Q935" s="21">
        <v>0.72778859773371085</v>
      </c>
      <c r="R935" s="21">
        <f t="shared" si="51"/>
        <v>4.7723802549835002</v>
      </c>
      <c r="S935" s="76">
        <f t="shared" si="50"/>
        <v>4772.3802549835</v>
      </c>
      <c r="T935" s="21">
        <v>9.1619008653416767E-2</v>
      </c>
      <c r="U935" s="21">
        <v>0.74057376921101548</v>
      </c>
    </row>
    <row r="936" spans="1:21">
      <c r="A936" s="34" t="s">
        <v>59</v>
      </c>
      <c r="B936" s="117"/>
      <c r="C936" s="37">
        <v>39722</v>
      </c>
      <c r="D936" s="69">
        <v>2008</v>
      </c>
      <c r="F936" s="123"/>
      <c r="G936" s="123"/>
      <c r="L936"/>
      <c r="M936" s="21">
        <v>4.0214050666755971E-2</v>
      </c>
      <c r="N936" s="32"/>
      <c r="O936" s="21"/>
      <c r="P936" s="21">
        <v>3.0167624100381776E-2</v>
      </c>
      <c r="Q936" s="21">
        <v>0.2727130547686496</v>
      </c>
      <c r="R936" s="21">
        <f t="shared" si="51"/>
        <v>0.30288067886903136</v>
      </c>
      <c r="S936" s="76">
        <f t="shared" si="50"/>
        <v>302.88067886903139</v>
      </c>
      <c r="T936" s="21">
        <v>2.5474407416868836E-3</v>
      </c>
      <c r="U936" s="21">
        <v>5.7320424840051482E-3</v>
      </c>
    </row>
    <row r="937" spans="1:21">
      <c r="A937" s="34">
        <v>1</v>
      </c>
      <c r="B937" s="75" t="s">
        <v>3</v>
      </c>
      <c r="C937" s="37">
        <v>39851</v>
      </c>
      <c r="D937" s="69">
        <v>2009</v>
      </c>
      <c r="E937" s="108">
        <v>9.35</v>
      </c>
      <c r="F937" s="123"/>
      <c r="G937" s="123"/>
      <c r="H937" s="108">
        <v>103</v>
      </c>
      <c r="I937" s="108">
        <v>11.74</v>
      </c>
      <c r="J937" s="108">
        <v>4.16</v>
      </c>
      <c r="K937" s="108">
        <v>63.3</v>
      </c>
      <c r="L937" s="74">
        <v>0.58375634517768515</v>
      </c>
      <c r="M937" s="53">
        <v>2.7125302458217024E-2</v>
      </c>
      <c r="N937" s="32"/>
      <c r="O937" s="21"/>
      <c r="P937" s="54">
        <v>0.42548235243441479</v>
      </c>
      <c r="Q937" s="55">
        <v>0.56613490256897725</v>
      </c>
      <c r="R937" s="21">
        <f t="shared" si="51"/>
        <v>0.99161725500339204</v>
      </c>
      <c r="S937" s="76">
        <f t="shared" si="50"/>
        <v>991.61725500339207</v>
      </c>
      <c r="T937" s="56">
        <v>0.36647450958956579</v>
      </c>
      <c r="U937" s="57">
        <v>0.37782156200293199</v>
      </c>
    </row>
    <row r="938" spans="1:21">
      <c r="A938" s="34">
        <v>2</v>
      </c>
      <c r="B938" s="117" t="s">
        <v>4</v>
      </c>
      <c r="C938" s="37">
        <v>39851</v>
      </c>
      <c r="D938" s="69">
        <v>2009</v>
      </c>
      <c r="E938" s="108">
        <v>9.4700000000000006</v>
      </c>
      <c r="F938" s="123"/>
      <c r="G938" s="123"/>
      <c r="H938" s="108">
        <v>96.3</v>
      </c>
      <c r="I938" s="108">
        <v>10.88</v>
      </c>
      <c r="J938" s="108">
        <v>4.21</v>
      </c>
      <c r="K938" s="108">
        <v>63.9</v>
      </c>
      <c r="L938" s="5">
        <v>-2.8571428571457148E-2</v>
      </c>
      <c r="M938" s="53">
        <v>5.7560249899442681E-2</v>
      </c>
      <c r="N938" s="32"/>
      <c r="O938" s="21"/>
      <c r="P938" s="54">
        <v>0.34337667392550897</v>
      </c>
      <c r="Q938" s="55">
        <v>0.77105742051679727</v>
      </c>
      <c r="R938" s="21">
        <f t="shared" si="51"/>
        <v>1.1144340944423061</v>
      </c>
      <c r="S938" s="76">
        <f t="shared" si="50"/>
        <v>1114.4340944423061</v>
      </c>
      <c r="T938" s="56">
        <v>0.70999639122672131</v>
      </c>
      <c r="U938" s="57">
        <v>0.72911000958734351</v>
      </c>
    </row>
    <row r="939" spans="1:21">
      <c r="A939" s="34">
        <v>3</v>
      </c>
      <c r="B939" s="117" t="s">
        <v>10</v>
      </c>
      <c r="C939" s="37">
        <v>39851</v>
      </c>
      <c r="D939" s="69">
        <v>2009</v>
      </c>
      <c r="E939" s="108">
        <v>8.73</v>
      </c>
      <c r="F939" s="123"/>
      <c r="G939" s="123"/>
      <c r="H939" s="108">
        <v>84.5</v>
      </c>
      <c r="I939" s="108">
        <v>9.73</v>
      </c>
      <c r="J939" s="108">
        <v>3.6</v>
      </c>
      <c r="K939" s="108">
        <v>91.3</v>
      </c>
      <c r="L939" s="5">
        <v>2.1282798833819485</v>
      </c>
      <c r="M939" s="53">
        <v>0.18459974215831015</v>
      </c>
      <c r="N939" s="32"/>
      <c r="O939" s="21"/>
      <c r="P939" s="54">
        <v>0.38674007874009469</v>
      </c>
      <c r="Q939" s="55">
        <v>1.0930785201490858</v>
      </c>
      <c r="R939" s="21">
        <f t="shared" si="51"/>
        <v>1.4798185988891805</v>
      </c>
      <c r="S939" s="76">
        <f t="shared" si="50"/>
        <v>1479.8185988891805</v>
      </c>
      <c r="T939" s="56">
        <v>0.5678006488004711</v>
      </c>
      <c r="U939" s="57">
        <v>0.58317542739574169</v>
      </c>
    </row>
    <row r="940" spans="1:21">
      <c r="A940" s="34">
        <v>4</v>
      </c>
      <c r="B940" s="117" t="s">
        <v>8</v>
      </c>
      <c r="C940" s="37">
        <v>39851</v>
      </c>
      <c r="D940" s="69">
        <v>2009</v>
      </c>
      <c r="E940" s="108">
        <v>8.5</v>
      </c>
      <c r="F940" s="123"/>
      <c r="G940" s="123"/>
      <c r="H940" s="108">
        <v>64.2</v>
      </c>
      <c r="I940" s="108">
        <v>7.4</v>
      </c>
      <c r="J940" s="108">
        <v>4.21</v>
      </c>
      <c r="K940" s="108">
        <v>63.9</v>
      </c>
      <c r="L940" s="5">
        <v>3.0143540669856064</v>
      </c>
      <c r="M940" s="53">
        <v>8.3837231396850287E-2</v>
      </c>
      <c r="N940" s="32"/>
      <c r="O940" s="21"/>
      <c r="P940" s="54">
        <v>0.12170567104020824</v>
      </c>
      <c r="Q940" s="55">
        <v>0.59540954799009449</v>
      </c>
      <c r="R940" s="21">
        <f t="shared" si="51"/>
        <v>0.71711521903030273</v>
      </c>
      <c r="S940" s="76">
        <f t="shared" si="50"/>
        <v>717.11521903030268</v>
      </c>
      <c r="T940" s="56">
        <v>0.44148203970850436</v>
      </c>
      <c r="U940" s="57">
        <v>0.48622276368958878</v>
      </c>
    </row>
    <row r="941" spans="1:21">
      <c r="A941" s="34">
        <v>5</v>
      </c>
      <c r="B941" s="117" t="s">
        <v>6</v>
      </c>
      <c r="C941" s="37">
        <v>39851</v>
      </c>
      <c r="D941" s="69">
        <v>2009</v>
      </c>
      <c r="E941" s="108">
        <v>12.29</v>
      </c>
      <c r="F941" s="123"/>
      <c r="G941" s="123"/>
      <c r="H941" s="108">
        <v>95.3</v>
      </c>
      <c r="I941" s="108">
        <v>10.11</v>
      </c>
      <c r="J941" s="108">
        <v>4.9000000000000004</v>
      </c>
      <c r="K941" s="108">
        <v>61.3</v>
      </c>
      <c r="L941" s="5">
        <v>0.96969696969701424</v>
      </c>
      <c r="M941" s="53">
        <v>7.4345481271003294E-2</v>
      </c>
      <c r="N941" s="32"/>
      <c r="O941" s="21"/>
      <c r="P941" s="54">
        <v>4.7565545402629459</v>
      </c>
      <c r="Q941" s="55">
        <v>0.80033206593791451</v>
      </c>
      <c r="R941" s="21">
        <f t="shared" si="51"/>
        <v>5.5568866062008606</v>
      </c>
      <c r="S941" s="76">
        <f t="shared" si="50"/>
        <v>5556.886606200861</v>
      </c>
      <c r="T941" s="56">
        <v>0.61783406146440989</v>
      </c>
      <c r="U941" s="57">
        <v>0.67443809917146447</v>
      </c>
    </row>
    <row r="942" spans="1:21">
      <c r="A942" s="34">
        <v>6</v>
      </c>
      <c r="B942" s="117" t="s">
        <v>21</v>
      </c>
      <c r="C942" s="37">
        <v>39851</v>
      </c>
      <c r="D942" s="69">
        <v>2009</v>
      </c>
      <c r="E942" s="108">
        <v>10.06</v>
      </c>
      <c r="F942" s="123"/>
      <c r="G942" s="123"/>
      <c r="H942" s="108">
        <v>98</v>
      </c>
      <c r="I942" s="108">
        <v>10.99</v>
      </c>
      <c r="J942" s="108">
        <v>5</v>
      </c>
      <c r="K942" s="108">
        <v>78</v>
      </c>
      <c r="L942" s="5">
        <v>1.514285714285722</v>
      </c>
      <c r="M942" s="53">
        <v>4.5699822453141983E-2</v>
      </c>
      <c r="N942" s="32"/>
      <c r="O942" s="21"/>
      <c r="P942" s="54">
        <v>7.8912218168431396</v>
      </c>
      <c r="Q942" s="55">
        <v>0.68323348425344577</v>
      </c>
      <c r="R942" s="21">
        <f t="shared" si="51"/>
        <v>8.5744553010965845</v>
      </c>
      <c r="S942" s="76">
        <f t="shared" si="50"/>
        <v>8574.4553010965847</v>
      </c>
      <c r="T942" s="56">
        <v>0.90985747306987086</v>
      </c>
      <c r="U942" s="57">
        <v>0.90414581556771112</v>
      </c>
    </row>
    <row r="943" spans="1:21">
      <c r="A943" s="34">
        <v>7</v>
      </c>
      <c r="B943" s="117" t="s">
        <v>22</v>
      </c>
      <c r="C943" s="37">
        <v>39851</v>
      </c>
      <c r="D943" s="69">
        <v>2009</v>
      </c>
      <c r="E943" s="108">
        <v>8.1</v>
      </c>
      <c r="F943" s="123"/>
      <c r="G943" s="123"/>
      <c r="H943" s="108">
        <v>90.3</v>
      </c>
      <c r="I943" s="108">
        <v>10.5</v>
      </c>
      <c r="J943" s="108">
        <v>4.5</v>
      </c>
      <c r="K943" s="108">
        <v>92.1</v>
      </c>
      <c r="L943" s="5">
        <v>1.7692307692307594</v>
      </c>
      <c r="M943" s="53">
        <v>4.7403906856346101E-2</v>
      </c>
      <c r="N943" s="32"/>
      <c r="O943" s="21"/>
      <c r="P943" s="54">
        <v>7.4938224518612255</v>
      </c>
      <c r="Q943" s="55">
        <v>0.62468419341121151</v>
      </c>
      <c r="R943" s="21">
        <f t="shared" si="51"/>
        <v>8.1185066452724364</v>
      </c>
      <c r="S943" s="76">
        <f t="shared" si="50"/>
        <v>8118.5066452724368</v>
      </c>
      <c r="T943" s="56">
        <v>0.85530963944714966</v>
      </c>
      <c r="U943" s="57">
        <v>0.89321143348453536</v>
      </c>
    </row>
    <row r="944" spans="1:21">
      <c r="A944" s="34">
        <v>8</v>
      </c>
      <c r="B944" s="117" t="s">
        <v>7</v>
      </c>
      <c r="C944" s="37">
        <v>39851</v>
      </c>
      <c r="D944" s="69">
        <v>2009</v>
      </c>
      <c r="E944" s="108">
        <v>12.06</v>
      </c>
      <c r="F944" s="123"/>
      <c r="G944" s="123"/>
      <c r="H944" s="108">
        <v>121.6</v>
      </c>
      <c r="I944" s="108">
        <v>12.85</v>
      </c>
      <c r="J944" s="108">
        <v>6.25</v>
      </c>
      <c r="K944" s="108">
        <v>37</v>
      </c>
      <c r="L944" s="5">
        <v>4.2564102564102431</v>
      </c>
      <c r="M944" s="53">
        <v>1.6798550974800028E-2</v>
      </c>
      <c r="N944" s="32"/>
      <c r="O944" s="21"/>
      <c r="P944" s="54">
        <v>1.2106053501814984E-2</v>
      </c>
      <c r="Q944" s="55">
        <v>0.65395883883232875</v>
      </c>
      <c r="R944" s="21">
        <f t="shared" si="51"/>
        <v>0.66606489233414368</v>
      </c>
      <c r="S944" s="76">
        <f t="shared" si="50"/>
        <v>666.06489233414368</v>
      </c>
      <c r="T944" s="56">
        <v>0.49345750516225895</v>
      </c>
      <c r="U944" s="57">
        <v>0.56161515676778673</v>
      </c>
    </row>
    <row r="945" spans="1:21">
      <c r="A945" s="34">
        <v>9</v>
      </c>
      <c r="B945" s="117" t="s">
        <v>9</v>
      </c>
      <c r="C945" s="37">
        <v>39851</v>
      </c>
      <c r="D945" s="69">
        <v>2009</v>
      </c>
      <c r="E945" s="108">
        <v>10.199999999999999</v>
      </c>
      <c r="F945" s="123"/>
      <c r="G945" s="123"/>
      <c r="H945" s="108">
        <v>60.1</v>
      </c>
      <c r="I945" s="108">
        <v>6.5</v>
      </c>
      <c r="L945" s="5">
        <v>9.9272727272727632</v>
      </c>
      <c r="M945" s="53">
        <v>5.4424734597547098E-2</v>
      </c>
      <c r="N945" s="32"/>
      <c r="O945" s="21"/>
      <c r="P945" s="54">
        <v>0.10705417779843579</v>
      </c>
      <c r="Q945" s="55">
        <v>0.77105742051679727</v>
      </c>
      <c r="R945" s="21">
        <f t="shared" si="51"/>
        <v>0.878111598315233</v>
      </c>
      <c r="S945" s="76">
        <f t="shared" ref="S945:S1009" si="52">R945*1000</f>
        <v>878.11159831523298</v>
      </c>
      <c r="T945" s="56">
        <v>0.18291644985039635</v>
      </c>
      <c r="U945" s="57">
        <v>0.29949848030996423</v>
      </c>
    </row>
    <row r="946" spans="1:21">
      <c r="A946" s="34">
        <v>10</v>
      </c>
      <c r="B946" s="117" t="s">
        <v>23</v>
      </c>
      <c r="C946" s="37">
        <v>39851</v>
      </c>
      <c r="D946" s="69">
        <v>2009</v>
      </c>
      <c r="E946" s="108">
        <v>8.57</v>
      </c>
      <c r="F946" s="123"/>
      <c r="G946" s="123"/>
      <c r="H946" s="108">
        <v>95.8</v>
      </c>
      <c r="I946" s="108">
        <v>11</v>
      </c>
      <c r="J946" s="32"/>
      <c r="L946" s="5">
        <v>4.4132653061224021</v>
      </c>
      <c r="M946" s="53">
        <v>3.2101228915573071E-2</v>
      </c>
      <c r="N946" s="32"/>
      <c r="O946" s="21"/>
      <c r="P946" s="54">
        <v>1.6368957403455384E-2</v>
      </c>
      <c r="Q946" s="55">
        <v>1.2101771018335543</v>
      </c>
      <c r="R946" s="21">
        <f t="shared" si="51"/>
        <v>1.2265460592370097</v>
      </c>
      <c r="S946" s="76">
        <f t="shared" si="52"/>
        <v>1226.5460592370096</v>
      </c>
      <c r="T946" s="56">
        <v>0.46345790022484112</v>
      </c>
      <c r="U946" s="57">
        <v>0.50036205086610908</v>
      </c>
    </row>
    <row r="947" spans="1:21">
      <c r="A947" s="1">
        <v>11</v>
      </c>
      <c r="B947" s="118" t="s">
        <v>14</v>
      </c>
      <c r="C947" s="37">
        <v>39851</v>
      </c>
      <c r="D947" s="69">
        <v>2009</v>
      </c>
      <c r="E947" s="108">
        <v>9.48</v>
      </c>
      <c r="F947" s="123"/>
      <c r="G947" s="123"/>
      <c r="H947" s="108">
        <v>69.3</v>
      </c>
      <c r="I947" s="108">
        <v>7.5</v>
      </c>
      <c r="L947" s="5">
        <v>-0.10526315789474473</v>
      </c>
      <c r="M947" s="53">
        <v>3.6991951152768904E-2</v>
      </c>
      <c r="N947" s="32"/>
      <c r="O947" s="21"/>
      <c r="P947" s="54">
        <v>1.7676486751437515E-2</v>
      </c>
      <c r="Q947" s="55">
        <v>0.53686025714786023</v>
      </c>
      <c r="R947" s="21">
        <f t="shared" si="51"/>
        <v>0.55453674389929775</v>
      </c>
      <c r="S947" s="76">
        <f t="shared" si="52"/>
        <v>554.53674389929779</v>
      </c>
      <c r="T947" s="56">
        <v>6.9953712576110272E-2</v>
      </c>
      <c r="U947" s="57">
        <v>8.4118574919258282E-2</v>
      </c>
    </row>
    <row r="948" spans="1:21">
      <c r="A948" s="34">
        <v>12</v>
      </c>
      <c r="B948" s="117" t="s">
        <v>15</v>
      </c>
      <c r="C948" s="37">
        <v>39851</v>
      </c>
      <c r="D948" s="69">
        <v>2009</v>
      </c>
      <c r="E948" s="108">
        <v>12.14</v>
      </c>
      <c r="F948" s="123"/>
      <c r="G948" s="123"/>
      <c r="H948" s="108">
        <v>102.2</v>
      </c>
      <c r="I948" s="108">
        <v>10.92</v>
      </c>
      <c r="L948" s="5">
        <v>6.4021164021164161</v>
      </c>
      <c r="M948" s="53">
        <v>0.53257377729259225</v>
      </c>
      <c r="N948" s="32"/>
      <c r="O948" s="21"/>
      <c r="P948" s="54">
        <v>0.34756793238342432</v>
      </c>
      <c r="Q948" s="55">
        <v>1.7663953648347801</v>
      </c>
      <c r="R948" s="21">
        <f t="shared" si="51"/>
        <v>2.1139632972182043</v>
      </c>
      <c r="S948" s="76">
        <f t="shared" si="52"/>
        <v>2113.9632972182044</v>
      </c>
      <c r="T948" s="56">
        <v>2.6673813643243087</v>
      </c>
      <c r="U948" s="57">
        <v>2.9724487540983056</v>
      </c>
    </row>
    <row r="949" spans="1:21">
      <c r="A949" s="1">
        <v>13</v>
      </c>
      <c r="B949" s="118" t="s">
        <v>16</v>
      </c>
      <c r="C949" s="37">
        <v>39851</v>
      </c>
      <c r="D949" s="69">
        <v>2009</v>
      </c>
      <c r="E949" s="108">
        <v>10.08</v>
      </c>
      <c r="F949" s="123"/>
      <c r="G949" s="123"/>
      <c r="H949" s="108">
        <v>52.6</v>
      </c>
      <c r="I949" s="108">
        <v>5.7</v>
      </c>
      <c r="L949" s="5">
        <v>1.020408163265307</v>
      </c>
      <c r="M949" s="53">
        <v>2.574499409162169E-2</v>
      </c>
      <c r="N949" s="32"/>
      <c r="O949" s="21"/>
      <c r="P949" s="54">
        <v>1.4685289475916741E-2</v>
      </c>
      <c r="Q949" s="55">
        <v>0.53686025714786023</v>
      </c>
      <c r="R949" s="21">
        <f t="shared" si="51"/>
        <v>0.55154554662377697</v>
      </c>
      <c r="S949" s="76">
        <f t="shared" si="52"/>
        <v>551.545546623777</v>
      </c>
      <c r="T949" s="56">
        <v>0.8330441745674193</v>
      </c>
      <c r="U949" s="57">
        <v>0.8893381257246642</v>
      </c>
    </row>
    <row r="950" spans="1:21">
      <c r="A950" s="1">
        <v>16</v>
      </c>
      <c r="B950" s="118" t="s">
        <v>109</v>
      </c>
      <c r="C950" s="37">
        <v>39851</v>
      </c>
      <c r="D950" s="69">
        <v>2009</v>
      </c>
      <c r="E950" s="108">
        <v>6.67</v>
      </c>
      <c r="F950" s="123"/>
      <c r="G950" s="123"/>
      <c r="H950" s="108">
        <v>58.5</v>
      </c>
      <c r="I950" s="108">
        <v>7.05</v>
      </c>
      <c r="L950" s="5">
        <v>5.666666666666706</v>
      </c>
      <c r="M950" s="53">
        <v>4.2819919811727003E-2</v>
      </c>
      <c r="N950" s="32"/>
      <c r="O950" s="21"/>
      <c r="P950" s="54">
        <v>1.6010730184830138E-2</v>
      </c>
      <c r="Q950" s="55">
        <v>0.41976167546339171</v>
      </c>
      <c r="R950" s="21">
        <f>P950+Q950</f>
        <v>0.43577240564822184</v>
      </c>
      <c r="S950" s="76">
        <f>R950*1000</f>
        <v>435.77240564822182</v>
      </c>
      <c r="T950" s="56">
        <v>9.4331585753535008E-2</v>
      </c>
      <c r="U950" s="57">
        <v>0.29015798150850525</v>
      </c>
    </row>
    <row r="951" spans="1:21">
      <c r="A951" s="1">
        <v>17</v>
      </c>
      <c r="B951" s="118" t="s">
        <v>125</v>
      </c>
      <c r="C951" s="37">
        <v>39851</v>
      </c>
      <c r="D951" s="69">
        <v>2009</v>
      </c>
      <c r="E951" s="108">
        <v>8.84</v>
      </c>
      <c r="F951" s="123"/>
      <c r="G951" s="123"/>
      <c r="H951" s="108">
        <v>62.2</v>
      </c>
      <c r="I951" s="108">
        <v>7.16</v>
      </c>
      <c r="L951" s="5">
        <v>1.846153846153842</v>
      </c>
      <c r="M951" s="53">
        <v>2.9442857246574639E-2</v>
      </c>
      <c r="N951" s="32"/>
      <c r="O951" s="21"/>
      <c r="P951" s="54">
        <v>2.6112737750062009E-2</v>
      </c>
      <c r="Q951" s="55">
        <v>0.50758561172674299</v>
      </c>
      <c r="R951" s="21">
        <f>P951+Q951</f>
        <v>0.53369834947680506</v>
      </c>
      <c r="S951" s="76">
        <f>R951*1000</f>
        <v>533.69834947680511</v>
      </c>
      <c r="T951" s="56">
        <v>5.2730770729585874E-2</v>
      </c>
      <c r="U951" s="57">
        <v>9.6715394403794674E-2</v>
      </c>
    </row>
    <row r="952" spans="1:21">
      <c r="A952" s="1">
        <v>18</v>
      </c>
      <c r="B952" s="118" t="s">
        <v>123</v>
      </c>
      <c r="C952" s="37">
        <v>39851</v>
      </c>
      <c r="D952" s="69">
        <v>2009</v>
      </c>
      <c r="E952" s="108">
        <v>16.579999999999998</v>
      </c>
      <c r="F952" s="123"/>
      <c r="G952" s="123"/>
      <c r="H952" s="108">
        <v>111.2</v>
      </c>
      <c r="I952" s="108">
        <v>10.71</v>
      </c>
      <c r="L952" s="5">
        <v>3.1935483870967447</v>
      </c>
      <c r="M952" s="53">
        <v>3.9991139702408168E-2</v>
      </c>
      <c r="N952" s="32"/>
      <c r="O952" s="21"/>
      <c r="P952" s="54">
        <v>1.2822507939065468E-2</v>
      </c>
      <c r="Q952" s="55">
        <v>0.53686025714786023</v>
      </c>
      <c r="R952" s="21">
        <f>P952+Q952</f>
        <v>0.54968276508692571</v>
      </c>
      <c r="S952" s="76">
        <f>R952*1000</f>
        <v>549.68276508692566</v>
      </c>
      <c r="T952" s="56">
        <v>3.6989921801605138E-2</v>
      </c>
      <c r="U952" s="57">
        <v>7.3355578135191807E-2</v>
      </c>
    </row>
    <row r="953" spans="1:21">
      <c r="A953" s="1">
        <v>19</v>
      </c>
      <c r="B953" s="118" t="s">
        <v>111</v>
      </c>
      <c r="C953" s="37">
        <v>39851</v>
      </c>
      <c r="D953" s="69">
        <v>2009</v>
      </c>
      <c r="E953" s="108">
        <v>12.59</v>
      </c>
      <c r="F953" s="123"/>
      <c r="G953" s="123"/>
      <c r="H953" s="108">
        <v>10.02</v>
      </c>
      <c r="I953" s="108">
        <v>1.3140000000000001</v>
      </c>
      <c r="L953" s="5">
        <v>2.6315789473684235</v>
      </c>
      <c r="M953" s="53">
        <v>4.6364415370391585E-2</v>
      </c>
      <c r="N953" s="32"/>
      <c r="O953" s="21"/>
      <c r="P953" s="54">
        <v>1.2750862495340416E-2</v>
      </c>
      <c r="Q953" s="55">
        <v>0.47831096630562597</v>
      </c>
      <c r="R953" s="21">
        <f>P953+Q953</f>
        <v>0.49106182880096638</v>
      </c>
      <c r="S953" s="76">
        <f>R953*1000</f>
        <v>491.0618288009664</v>
      </c>
      <c r="T953" s="56">
        <v>5.7313333891519672E-2</v>
      </c>
      <c r="U953" s="57">
        <v>0.1104947724521855</v>
      </c>
    </row>
    <row r="954" spans="1:21">
      <c r="A954" s="1">
        <v>20</v>
      </c>
      <c r="B954" s="118" t="s">
        <v>124</v>
      </c>
      <c r="C954" s="37">
        <v>39851</v>
      </c>
      <c r="D954" s="69">
        <v>2009</v>
      </c>
      <c r="E954" s="108">
        <v>10.029999999999999</v>
      </c>
      <c r="F954" s="123"/>
      <c r="G954" s="123"/>
      <c r="H954" s="108">
        <v>63.7</v>
      </c>
      <c r="I954" s="108">
        <v>7</v>
      </c>
      <c r="L954" s="5">
        <v>4.5151515151514889</v>
      </c>
      <c r="M954" s="53">
        <v>6.0423111696825613E-2</v>
      </c>
      <c r="N954" s="32"/>
      <c r="O954" s="21"/>
      <c r="P954" s="54">
        <v>1.34673169325909E-2</v>
      </c>
      <c r="Q954" s="55">
        <v>0.59540954799009449</v>
      </c>
      <c r="R954" s="21">
        <f>P954+Q954</f>
        <v>0.60887686492268545</v>
      </c>
      <c r="S954" s="76">
        <f>R954*1000</f>
        <v>608.8768649226854</v>
      </c>
      <c r="T954" s="56">
        <v>3.6035930957485085E-2</v>
      </c>
      <c r="U954" s="57">
        <v>8.8231822097882412E-2</v>
      </c>
    </row>
    <row r="955" spans="1:21">
      <c r="A955" s="34" t="s">
        <v>87</v>
      </c>
      <c r="B955" s="117"/>
      <c r="C955" s="37">
        <v>39851</v>
      </c>
      <c r="D955" s="69">
        <v>2009</v>
      </c>
      <c r="F955" s="123"/>
      <c r="G955" s="123"/>
      <c r="L955" s="5">
        <v>8.2631578947368531</v>
      </c>
      <c r="M955" s="53">
        <v>7.2198334922966123E-2</v>
      </c>
      <c r="N955" s="32"/>
      <c r="O955" s="32"/>
      <c r="P955" s="54">
        <v>4.9380145378575628</v>
      </c>
      <c r="Q955" s="55">
        <v>0.59540954799009449</v>
      </c>
      <c r="R955" s="21">
        <f t="shared" si="51"/>
        <v>5.5334240858476571</v>
      </c>
      <c r="S955" s="76">
        <f t="shared" si="52"/>
        <v>5533.4240858476569</v>
      </c>
      <c r="T955" s="56">
        <v>0.63984399308232232</v>
      </c>
      <c r="U955" s="57">
        <v>0.66451489035303379</v>
      </c>
    </row>
    <row r="956" spans="1:21">
      <c r="A956" s="34" t="s">
        <v>59</v>
      </c>
      <c r="B956" s="117"/>
      <c r="C956" s="37">
        <v>39851</v>
      </c>
      <c r="D956" s="69">
        <v>2009</v>
      </c>
      <c r="F956" s="123"/>
      <c r="G956" s="123"/>
      <c r="L956" s="5">
        <v>-5.0399999999999334</v>
      </c>
      <c r="M956" s="53">
        <v>0.10002603322728945</v>
      </c>
      <c r="N956" s="32"/>
      <c r="O956" s="21"/>
      <c r="P956" s="54">
        <v>2.4321601656935782E-2</v>
      </c>
      <c r="Q956" s="55">
        <v>0.30266309377892309</v>
      </c>
      <c r="R956" s="21">
        <f t="shared" si="51"/>
        <v>0.32698469543585884</v>
      </c>
      <c r="S956" s="76">
        <f t="shared" si="52"/>
        <v>326.98469543585884</v>
      </c>
      <c r="T956" s="56">
        <v>7.6035966925501602E-3</v>
      </c>
      <c r="U956" s="57">
        <v>2.2478175347271784E-3</v>
      </c>
    </row>
    <row r="957" spans="1:21">
      <c r="A957" s="34">
        <v>1</v>
      </c>
      <c r="B957" s="75" t="s">
        <v>3</v>
      </c>
      <c r="C957" s="37">
        <v>39876</v>
      </c>
      <c r="D957" s="69">
        <v>2009</v>
      </c>
      <c r="E957" s="108">
        <v>12.59</v>
      </c>
      <c r="F957" s="123"/>
      <c r="G957" s="123"/>
      <c r="H957" s="108">
        <v>100.3</v>
      </c>
      <c r="I957" s="108">
        <v>10.61</v>
      </c>
      <c r="L957" s="74">
        <v>6.4102564102539256E-2</v>
      </c>
      <c r="M957" s="21">
        <v>3.1746773051522723E-2</v>
      </c>
      <c r="N957" s="32"/>
      <c r="O957" s="21"/>
      <c r="P957" s="21">
        <v>8.1239361450483133E-2</v>
      </c>
      <c r="Q957" s="21">
        <v>0.56577397524307194</v>
      </c>
      <c r="R957" s="21">
        <f t="shared" si="51"/>
        <v>0.6470133366935551</v>
      </c>
      <c r="S957" s="76">
        <f t="shared" si="52"/>
        <v>647.01333669355506</v>
      </c>
      <c r="T957" s="21">
        <v>0.7512299611407367</v>
      </c>
      <c r="U957" s="57">
        <v>0.76436396561413456</v>
      </c>
    </row>
    <row r="958" spans="1:21">
      <c r="A958" s="34">
        <v>2</v>
      </c>
      <c r="B958" s="117" t="s">
        <v>4</v>
      </c>
      <c r="C958" s="37">
        <v>39876</v>
      </c>
      <c r="D958" s="69">
        <v>2009</v>
      </c>
      <c r="E958" s="108">
        <v>12.13</v>
      </c>
      <c r="F958" s="123"/>
      <c r="G958" s="123"/>
      <c r="H958" s="108">
        <v>105.7</v>
      </c>
      <c r="I958" s="108">
        <v>11.3</v>
      </c>
      <c r="L958" s="5">
        <v>0.80645161290321166</v>
      </c>
      <c r="M958" s="21">
        <v>3.3617824844999547E-2</v>
      </c>
      <c r="N958" s="32"/>
      <c r="O958" s="21"/>
      <c r="P958" s="21">
        <v>0.23274032655029969</v>
      </c>
      <c r="Q958" s="21">
        <v>0.50320705015633704</v>
      </c>
      <c r="R958" s="21">
        <f t="shared" si="51"/>
        <v>0.73594737670663668</v>
      </c>
      <c r="S958" s="76">
        <f t="shared" si="52"/>
        <v>735.94737670663665</v>
      </c>
      <c r="T958" s="21">
        <v>0.3962862954058568</v>
      </c>
      <c r="U958" s="57">
        <v>0.41163588151720454</v>
      </c>
    </row>
    <row r="959" spans="1:21">
      <c r="A959" s="34">
        <v>3</v>
      </c>
      <c r="B959" s="117" t="s">
        <v>10</v>
      </c>
      <c r="C959" s="37">
        <v>39876</v>
      </c>
      <c r="D959" s="69">
        <v>2009</v>
      </c>
      <c r="E959" s="108">
        <v>15.66</v>
      </c>
      <c r="F959" s="123"/>
      <c r="G959" s="123"/>
      <c r="H959" s="108">
        <v>84</v>
      </c>
      <c r="I959" s="108">
        <v>8.26</v>
      </c>
      <c r="L959" s="5">
        <v>4.6192893401014929</v>
      </c>
      <c r="M959" s="21">
        <v>6.7226151399526479E-2</v>
      </c>
      <c r="N959" s="32"/>
      <c r="O959" s="21"/>
      <c r="P959" s="21">
        <v>1.1107561170018103</v>
      </c>
      <c r="Q959" s="21">
        <v>1.3165770762838909</v>
      </c>
      <c r="R959" s="21">
        <f t="shared" si="51"/>
        <v>2.4273331932857012</v>
      </c>
      <c r="S959" s="76">
        <f t="shared" si="52"/>
        <v>2427.3331932857013</v>
      </c>
      <c r="T959" s="21">
        <v>0.83593144406572595</v>
      </c>
      <c r="U959" s="57">
        <v>0.96253945709065769</v>
      </c>
    </row>
    <row r="960" spans="1:21">
      <c r="A960" s="34">
        <v>4</v>
      </c>
      <c r="B960" s="117" t="s">
        <v>8</v>
      </c>
      <c r="C960" s="37">
        <v>39876</v>
      </c>
      <c r="D960" s="69">
        <v>2009</v>
      </c>
      <c r="E960" s="108">
        <v>11.36</v>
      </c>
      <c r="F960" s="123"/>
      <c r="G960" s="123"/>
      <c r="H960" s="108">
        <v>22.8</v>
      </c>
      <c r="I960" s="108">
        <v>2.34</v>
      </c>
      <c r="L960" s="5">
        <v>1.3271604938271171</v>
      </c>
      <c r="M960" s="21">
        <v>5.9141795537145547E-2</v>
      </c>
      <c r="N960" s="32"/>
      <c r="O960" s="21"/>
      <c r="P960" s="21">
        <v>1.964330843131111E-2</v>
      </c>
      <c r="Q960" s="21">
        <v>0.78475821304664417</v>
      </c>
      <c r="R960" s="21">
        <f t="shared" si="51"/>
        <v>0.80440152147795529</v>
      </c>
      <c r="S960" s="76">
        <f t="shared" si="52"/>
        <v>804.40152147795527</v>
      </c>
      <c r="T960" s="21">
        <v>0.5670383965770831</v>
      </c>
      <c r="U960" s="57">
        <v>0.61762387251671869</v>
      </c>
    </row>
    <row r="961" spans="1:21">
      <c r="A961" s="34">
        <v>5</v>
      </c>
      <c r="B961" s="117" t="s">
        <v>6</v>
      </c>
      <c r="C961" s="37">
        <v>39876</v>
      </c>
      <c r="D961" s="69">
        <v>2009</v>
      </c>
      <c r="E961" s="108">
        <v>15.9</v>
      </c>
      <c r="F961" s="123"/>
      <c r="G961" s="123"/>
      <c r="H961" s="108">
        <v>88</v>
      </c>
      <c r="I961" s="108">
        <v>8.65</v>
      </c>
      <c r="L961" s="5">
        <v>0.77419354838706522</v>
      </c>
      <c r="M961" s="21">
        <v>6.7896905816055925E-2</v>
      </c>
      <c r="N961" s="32"/>
      <c r="O961" s="21"/>
      <c r="P961" s="21">
        <v>2.9644641777541922</v>
      </c>
      <c r="Q961" s="21">
        <v>0.59705743778643927</v>
      </c>
      <c r="R961" s="21">
        <f t="shared" si="51"/>
        <v>3.5615216155406317</v>
      </c>
      <c r="S961" s="76">
        <f t="shared" si="52"/>
        <v>3561.521615540632</v>
      </c>
      <c r="T961" s="21">
        <v>0.64938754099323059</v>
      </c>
      <c r="U961" s="57">
        <v>0.72484251563952107</v>
      </c>
    </row>
    <row r="962" spans="1:21">
      <c r="A962" s="34">
        <v>6</v>
      </c>
      <c r="B962" s="117" t="s">
        <v>21</v>
      </c>
      <c r="C962" s="37">
        <v>39876</v>
      </c>
      <c r="D962" s="69">
        <v>2009</v>
      </c>
      <c r="E962" s="108">
        <v>13.7</v>
      </c>
      <c r="F962" s="123"/>
      <c r="G962" s="123"/>
      <c r="H962" s="108">
        <v>83</v>
      </c>
      <c r="I962" s="108">
        <v>8.56</v>
      </c>
      <c r="L962" s="5">
        <v>0.49999999999994493</v>
      </c>
      <c r="M962" s="21">
        <v>5.9847852817702829E-2</v>
      </c>
      <c r="N962" s="32"/>
      <c r="O962" s="21"/>
      <c r="P962" s="21">
        <v>7.0078608420239821</v>
      </c>
      <c r="Q962" s="21">
        <v>0.40935666252623459</v>
      </c>
      <c r="R962" s="21">
        <f t="shared" si="51"/>
        <v>7.4172175045502167</v>
      </c>
      <c r="S962" s="76">
        <f t="shared" si="52"/>
        <v>7417.2175045502163</v>
      </c>
      <c r="T962" s="21">
        <v>0.85945482915414462</v>
      </c>
      <c r="U962" s="57">
        <v>0.89703332565467364</v>
      </c>
    </row>
    <row r="963" spans="1:21">
      <c r="A963" s="34">
        <v>7</v>
      </c>
      <c r="B963" s="117" t="s">
        <v>22</v>
      </c>
      <c r="C963" s="37">
        <v>39876</v>
      </c>
      <c r="D963" s="69">
        <v>2009</v>
      </c>
      <c r="E963" s="108">
        <v>11.33</v>
      </c>
      <c r="F963" s="123"/>
      <c r="G963" s="123"/>
      <c r="H963" s="108">
        <v>94.4</v>
      </c>
      <c r="I963" s="108">
        <v>10.18</v>
      </c>
      <c r="L963" s="5">
        <v>-4.6875000000000364</v>
      </c>
      <c r="M963" s="21">
        <v>4.4120426893289211E-2</v>
      </c>
      <c r="N963" s="32"/>
      <c r="O963" s="21"/>
      <c r="P963" s="21">
        <v>6.4528025202665926</v>
      </c>
      <c r="Q963" s="21">
        <v>0.40935666252623459</v>
      </c>
      <c r="R963" s="21">
        <f t="shared" si="51"/>
        <v>6.8621591827928272</v>
      </c>
      <c r="S963" s="76">
        <f t="shared" si="52"/>
        <v>6862.1591827928269</v>
      </c>
      <c r="T963" s="21">
        <v>0.85073733938608354</v>
      </c>
      <c r="U963" s="57">
        <v>0.90332316613198627</v>
      </c>
    </row>
    <row r="964" spans="1:21">
      <c r="A964" s="34">
        <v>8</v>
      </c>
      <c r="B964" s="117" t="s">
        <v>7</v>
      </c>
      <c r="C964" s="37">
        <v>39876</v>
      </c>
      <c r="D964" s="69">
        <v>2009</v>
      </c>
      <c r="E964" s="108">
        <v>17.3</v>
      </c>
      <c r="F964" s="123"/>
      <c r="G964" s="123"/>
      <c r="H964" s="108">
        <v>107</v>
      </c>
      <c r="I964" s="108">
        <v>10.14</v>
      </c>
      <c r="L964" s="5">
        <v>21.061452513966533</v>
      </c>
      <c r="M964" s="21">
        <v>2.807527519262483E-2</v>
      </c>
      <c r="N964" s="32"/>
      <c r="O964" s="21"/>
      <c r="P964" s="21">
        <v>1.6798545633467055E-2</v>
      </c>
      <c r="Q964" s="21">
        <v>0.81604167559001151</v>
      </c>
      <c r="R964" s="21">
        <f t="shared" si="51"/>
        <v>0.83284022122347856</v>
      </c>
      <c r="S964" s="76">
        <f t="shared" si="52"/>
        <v>832.84022122347858</v>
      </c>
      <c r="T964" s="21">
        <v>0.63603456063421659</v>
      </c>
      <c r="U964" s="57">
        <v>0.6848754638872232</v>
      </c>
    </row>
    <row r="965" spans="1:21">
      <c r="A965" s="34">
        <v>9</v>
      </c>
      <c r="B965" s="117" t="s">
        <v>9</v>
      </c>
      <c r="C965" s="37">
        <v>39876</v>
      </c>
      <c r="D965" s="69">
        <v>2009</v>
      </c>
      <c r="E965" s="108">
        <v>13.76</v>
      </c>
      <c r="F965" s="123"/>
      <c r="G965" s="123"/>
      <c r="H965" s="108">
        <v>57.5</v>
      </c>
      <c r="I965" s="108">
        <v>5.88</v>
      </c>
      <c r="L965" s="5">
        <v>17.200000000000042</v>
      </c>
      <c r="M965" s="21">
        <v>5.5364389086164034E-2</v>
      </c>
      <c r="N965" s="32"/>
      <c r="O965" s="21"/>
      <c r="P965" s="21">
        <v>1.6763853404225051E-2</v>
      </c>
      <c r="Q965" s="21">
        <v>0.84732513813337906</v>
      </c>
      <c r="R965" s="21">
        <f t="shared" si="51"/>
        <v>0.8640889915376041</v>
      </c>
      <c r="S965" s="76">
        <f t="shared" si="52"/>
        <v>864.0889915376041</v>
      </c>
      <c r="T965" s="21">
        <v>0.2566853828701024</v>
      </c>
      <c r="U965" s="57">
        <v>0.71747294777781945</v>
      </c>
    </row>
    <row r="966" spans="1:21">
      <c r="A966" s="34">
        <v>10</v>
      </c>
      <c r="B966" s="117" t="s">
        <v>23</v>
      </c>
      <c r="C966" s="37">
        <v>39876</v>
      </c>
      <c r="D966" s="69">
        <v>2009</v>
      </c>
      <c r="E966" s="108">
        <v>10.29</v>
      </c>
      <c r="F966" s="123"/>
      <c r="G966" s="123"/>
      <c r="H966" s="108">
        <v>79.900000000000006</v>
      </c>
      <c r="I966" s="108">
        <v>8.9700000000000006</v>
      </c>
      <c r="L966" s="5">
        <v>2.4324324324324644</v>
      </c>
      <c r="M966" s="21">
        <v>5.5434994814219762E-2</v>
      </c>
      <c r="N966" s="32"/>
      <c r="O966" s="21"/>
      <c r="P966" s="21">
        <v>1.4578242961979015E-2</v>
      </c>
      <c r="Q966" s="21">
        <v>1.254010151197156</v>
      </c>
      <c r="R966" s="21">
        <f t="shared" si="51"/>
        <v>1.2685883941591349</v>
      </c>
      <c r="S966" s="76">
        <f t="shared" si="52"/>
        <v>1268.5883941591349</v>
      </c>
      <c r="T966" s="21">
        <v>0.48245798989887229</v>
      </c>
      <c r="U966" s="57">
        <v>0.54550493865150895</v>
      </c>
    </row>
    <row r="967" spans="1:21">
      <c r="A967" s="1">
        <v>11</v>
      </c>
      <c r="B967" s="118" t="s">
        <v>14</v>
      </c>
      <c r="C967" s="37">
        <v>39876</v>
      </c>
      <c r="D967" s="69">
        <v>2009</v>
      </c>
      <c r="E967" s="108">
        <v>12.31</v>
      </c>
      <c r="F967" s="123"/>
      <c r="G967" s="123"/>
      <c r="H967" s="108">
        <v>79.900000000000006</v>
      </c>
      <c r="I967" s="108">
        <v>8.14</v>
      </c>
      <c r="L967" s="5">
        <v>-0.12307692307687536</v>
      </c>
      <c r="M967" s="21">
        <v>7.993518244955769E-2</v>
      </c>
      <c r="N967" s="32"/>
      <c r="O967" s="21"/>
      <c r="P967" s="21">
        <v>8.8767575195997261E-2</v>
      </c>
      <c r="Q967" s="21">
        <v>0.90989206322011396</v>
      </c>
      <c r="R967" s="21">
        <f t="shared" si="51"/>
        <v>0.99865963841611127</v>
      </c>
      <c r="S967" s="76">
        <f t="shared" si="52"/>
        <v>998.65963841611131</v>
      </c>
      <c r="T967" s="21">
        <v>6.306716766439871E-2</v>
      </c>
      <c r="U967" s="57">
        <v>6.8796729178883409E-2</v>
      </c>
    </row>
    <row r="968" spans="1:21">
      <c r="A968" s="34">
        <v>12</v>
      </c>
      <c r="B968" s="117" t="s">
        <v>15</v>
      </c>
      <c r="C968" s="37">
        <v>39876</v>
      </c>
      <c r="D968" s="69">
        <v>2009</v>
      </c>
      <c r="E968" s="108">
        <v>17.440000000000001</v>
      </c>
      <c r="F968" s="123"/>
      <c r="G968" s="123"/>
      <c r="H968" s="108">
        <v>86.1</v>
      </c>
      <c r="I968" s="108">
        <v>8.27</v>
      </c>
      <c r="L968" s="5">
        <v>14.419354838709594</v>
      </c>
      <c r="M968" s="21">
        <v>0.15760148331085946</v>
      </c>
      <c r="N968" s="32"/>
      <c r="O968" s="21"/>
      <c r="P968" s="21">
        <v>0.55988804830236516</v>
      </c>
      <c r="Q968" s="21">
        <v>1.6919786268043004</v>
      </c>
      <c r="R968" s="21">
        <f t="shared" si="51"/>
        <v>2.2518666751066654</v>
      </c>
      <c r="S968" s="76">
        <f t="shared" si="52"/>
        <v>2251.8666751066653</v>
      </c>
      <c r="T968" s="21">
        <v>1.6646403859369356</v>
      </c>
      <c r="U968" s="57">
        <v>1.8692073066716708</v>
      </c>
    </row>
    <row r="969" spans="1:21">
      <c r="A969" s="1">
        <v>13</v>
      </c>
      <c r="B969" s="118" t="s">
        <v>16</v>
      </c>
      <c r="C969" s="37">
        <v>39876</v>
      </c>
      <c r="D969" s="69">
        <v>2009</v>
      </c>
      <c r="E969" s="108">
        <v>14.57</v>
      </c>
      <c r="F969" s="123"/>
      <c r="G969" s="123"/>
      <c r="H969" s="108">
        <v>36</v>
      </c>
      <c r="I969" s="108">
        <v>3.54</v>
      </c>
      <c r="L969" s="5">
        <v>0.67741935483867088</v>
      </c>
      <c r="M969" s="21">
        <v>8.3112440212065486E-2</v>
      </c>
      <c r="N969" s="32"/>
      <c r="O969" s="21"/>
      <c r="P969" s="21">
        <v>2.6390947018880215E-2</v>
      </c>
      <c r="Q969" s="21">
        <v>0.59705743778643927</v>
      </c>
      <c r="R969" s="21">
        <f t="shared" si="51"/>
        <v>0.6234483848053195</v>
      </c>
      <c r="S969" s="76">
        <f t="shared" si="52"/>
        <v>623.44838480531951</v>
      </c>
      <c r="T969" s="21">
        <v>1.226648232119766</v>
      </c>
      <c r="U969" s="57">
        <v>1.258867309367099</v>
      </c>
    </row>
    <row r="970" spans="1:21">
      <c r="A970" s="1">
        <v>16</v>
      </c>
      <c r="B970" s="118" t="s">
        <v>109</v>
      </c>
      <c r="C970" s="37">
        <v>39876</v>
      </c>
      <c r="D970" s="69">
        <v>2009</v>
      </c>
      <c r="E970" s="108">
        <v>10.26</v>
      </c>
      <c r="F970" s="123"/>
      <c r="G970" s="123"/>
      <c r="H970" s="108">
        <v>44.7</v>
      </c>
      <c r="I970" s="108">
        <v>4.84</v>
      </c>
      <c r="L970" s="5">
        <v>3.8216560509554349</v>
      </c>
      <c r="M970" s="21">
        <v>0.11084283990595301</v>
      </c>
      <c r="N970" s="32"/>
      <c r="O970" s="21"/>
      <c r="P970" s="21">
        <v>3.541092662180037E-2</v>
      </c>
      <c r="Q970" s="21">
        <v>0.53449051269970438</v>
      </c>
      <c r="R970" s="21">
        <f t="shared" si="51"/>
        <v>0.56990143932150472</v>
      </c>
      <c r="S970" s="76">
        <f t="shared" si="52"/>
        <v>569.90143932150477</v>
      </c>
      <c r="T970" s="21">
        <v>4.592623044188196E-2</v>
      </c>
      <c r="U970" s="57">
        <v>6.3603754615870436E-2</v>
      </c>
    </row>
    <row r="971" spans="1:21">
      <c r="A971" s="1">
        <v>17</v>
      </c>
      <c r="B971" s="118" t="s">
        <v>125</v>
      </c>
      <c r="C971" s="37">
        <v>39876</v>
      </c>
      <c r="D971" s="69">
        <v>2009</v>
      </c>
      <c r="E971" s="108">
        <v>13.33</v>
      </c>
      <c r="F971" s="123"/>
      <c r="G971" s="123"/>
      <c r="H971" s="108">
        <v>87</v>
      </c>
      <c r="I971" s="108">
        <v>8.91</v>
      </c>
      <c r="L971" s="5">
        <v>-0.200000000000089</v>
      </c>
      <c r="M971" s="21">
        <v>2.2991662772612345E-2</v>
      </c>
      <c r="N971" s="32"/>
      <c r="O971" s="21"/>
      <c r="P971" s="21">
        <v>1.5011895827504021E-2</v>
      </c>
      <c r="Q971" s="21">
        <v>0.40935666252623459</v>
      </c>
      <c r="R971" s="21">
        <f t="shared" si="51"/>
        <v>0.4243685583537386</v>
      </c>
      <c r="S971" s="76">
        <f t="shared" si="52"/>
        <v>424.36855835373859</v>
      </c>
      <c r="T971" s="21">
        <v>9.7781457276498701E-2</v>
      </c>
      <c r="U971" s="57">
        <v>0.14518315699191564</v>
      </c>
    </row>
    <row r="972" spans="1:21">
      <c r="A972" s="1">
        <v>18</v>
      </c>
      <c r="B972" s="118" t="s">
        <v>123</v>
      </c>
      <c r="C972" s="37">
        <v>39876</v>
      </c>
      <c r="D972" s="69">
        <v>2009</v>
      </c>
      <c r="E972" s="108">
        <v>23.48</v>
      </c>
      <c r="F972" s="123"/>
      <c r="G972" s="123"/>
      <c r="H972" s="108">
        <v>91.4</v>
      </c>
      <c r="I972" s="108">
        <v>7.74</v>
      </c>
      <c r="L972" s="5">
        <v>3.4523809523809028</v>
      </c>
      <c r="M972" s="21">
        <v>2.8357698104847742E-2</v>
      </c>
      <c r="N972" s="32"/>
      <c r="O972" s="21"/>
      <c r="P972" s="21">
        <v>1.8966809961092096E-2</v>
      </c>
      <c r="Q972" s="21">
        <v>0.75347475050327661</v>
      </c>
      <c r="R972" s="21">
        <f t="shared" si="51"/>
        <v>0.77244156046436874</v>
      </c>
      <c r="S972" s="76">
        <f t="shared" si="52"/>
        <v>772.44156046436876</v>
      </c>
      <c r="T972" s="21">
        <v>1.6279846587801558E-2</v>
      </c>
      <c r="U972" s="57">
        <v>4.9224528020596917E-2</v>
      </c>
    </row>
    <row r="973" spans="1:21">
      <c r="A973" s="1">
        <v>19</v>
      </c>
      <c r="B973" s="118" t="s">
        <v>111</v>
      </c>
      <c r="C973" s="37">
        <v>39876</v>
      </c>
      <c r="D973" s="69">
        <v>2009</v>
      </c>
      <c r="E973" s="108">
        <v>19.47</v>
      </c>
      <c r="F973" s="123"/>
      <c r="G973" s="123"/>
      <c r="H973" s="108">
        <v>125.1</v>
      </c>
      <c r="I973" s="108">
        <v>11.53</v>
      </c>
      <c r="L973" s="5">
        <v>5.2820512820512979</v>
      </c>
      <c r="M973" s="21">
        <v>3.4976985110072328E-2</v>
      </c>
      <c r="N973" s="32"/>
      <c r="O973" s="21"/>
      <c r="P973" s="21">
        <v>1.7370967415960073E-2</v>
      </c>
      <c r="Q973" s="21">
        <v>0.50320705015633704</v>
      </c>
      <c r="R973" s="21">
        <f t="shared" si="51"/>
        <v>0.52057801757229716</v>
      </c>
      <c r="S973" s="76">
        <f t="shared" si="52"/>
        <v>520.5780175722972</v>
      </c>
      <c r="T973" s="21">
        <v>2.7764793425088252E-2</v>
      </c>
      <c r="U973" s="57">
        <v>4.0775232774506523E-2</v>
      </c>
    </row>
    <row r="974" spans="1:21">
      <c r="A974" s="34" t="s">
        <v>87</v>
      </c>
      <c r="B974" s="117"/>
      <c r="C974" s="37">
        <v>39876</v>
      </c>
      <c r="D974" s="69">
        <v>2009</v>
      </c>
      <c r="F974" s="123"/>
      <c r="G974" s="123"/>
      <c r="L974" s="5">
        <v>1.0909090909090715</v>
      </c>
      <c r="M974" s="21">
        <v>5.1128045402820302E-2</v>
      </c>
      <c r="N974" s="32"/>
      <c r="O974" s="21"/>
      <c r="P974" s="21">
        <v>3.0633023388646521</v>
      </c>
      <c r="Q974" s="21">
        <v>0.59705743778643927</v>
      </c>
      <c r="R974" s="21">
        <f t="shared" si="51"/>
        <v>3.6603597766510916</v>
      </c>
      <c r="S974" s="76">
        <f t="shared" si="52"/>
        <v>3660.3597766510916</v>
      </c>
      <c r="T974" s="21">
        <v>0.6494048375999133</v>
      </c>
      <c r="U974" s="57">
        <v>0.71913538517917996</v>
      </c>
    </row>
    <row r="975" spans="1:21">
      <c r="A975" s="34" t="s">
        <v>59</v>
      </c>
      <c r="B975" s="117"/>
      <c r="C975" s="37">
        <v>39876</v>
      </c>
      <c r="D975" s="69">
        <v>2009</v>
      </c>
      <c r="F975" s="123"/>
      <c r="G975" s="123"/>
      <c r="L975" s="5">
        <v>0.13333333333328165</v>
      </c>
      <c r="M975" s="21">
        <v>5.0686759602472001E-2</v>
      </c>
      <c r="N975" s="32"/>
      <c r="O975" s="21"/>
      <c r="P975" s="21">
        <v>3.5254811590211363E-2</v>
      </c>
      <c r="Q975" s="21">
        <v>0.3467897374394997</v>
      </c>
      <c r="R975" s="21">
        <f t="shared" si="51"/>
        <v>0.38204454902971108</v>
      </c>
      <c r="S975" s="76">
        <f t="shared" si="52"/>
        <v>382.04454902971111</v>
      </c>
      <c r="T975" s="21">
        <v>8.7385260741614929E-3</v>
      </c>
      <c r="U975" s="57">
        <v>3.2932678592941453E-3</v>
      </c>
    </row>
    <row r="976" spans="1:21">
      <c r="A976" s="34">
        <v>1</v>
      </c>
      <c r="B976" s="75" t="s">
        <v>3</v>
      </c>
      <c r="C976" s="37">
        <v>39907</v>
      </c>
      <c r="D976" s="69">
        <v>2009</v>
      </c>
      <c r="E976" s="108">
        <v>17.489999999999998</v>
      </c>
      <c r="F976" s="123"/>
      <c r="G976" s="123"/>
      <c r="H976" s="108">
        <v>89.6</v>
      </c>
      <c r="I976" s="108">
        <v>8.52</v>
      </c>
      <c r="J976" s="108">
        <v>7.05</v>
      </c>
      <c r="K976" s="108">
        <v>728.7</v>
      </c>
      <c r="L976" s="74">
        <v>0.79999999999998594</v>
      </c>
      <c r="M976" s="21">
        <v>6.3931822397982313E-2</v>
      </c>
      <c r="N976" s="32"/>
      <c r="O976" s="21"/>
      <c r="P976" s="21">
        <v>0.2028726338404746</v>
      </c>
      <c r="Q976" s="21">
        <v>0.99616196477338192</v>
      </c>
      <c r="R976" s="21">
        <f t="shared" si="51"/>
        <v>1.1990345986138564</v>
      </c>
      <c r="S976" s="76">
        <f t="shared" si="52"/>
        <v>1199.0345986138564</v>
      </c>
      <c r="T976" s="21">
        <v>0.94251998290386085</v>
      </c>
      <c r="U976" s="21">
        <v>0.96169868720918505</v>
      </c>
    </row>
    <row r="977" spans="1:21">
      <c r="A977" s="34">
        <v>2</v>
      </c>
      <c r="B977" s="117" t="s">
        <v>4</v>
      </c>
      <c r="C977" s="37">
        <v>39907</v>
      </c>
      <c r="D977" s="69">
        <v>2009</v>
      </c>
      <c r="E977" s="108">
        <v>17.86</v>
      </c>
      <c r="F977" s="123"/>
      <c r="G977" s="123"/>
      <c r="H977" s="108">
        <v>86.1</v>
      </c>
      <c r="I977" s="108">
        <v>8.14</v>
      </c>
      <c r="J977" s="108">
        <v>7.25</v>
      </c>
      <c r="K977" s="108">
        <v>725.6</v>
      </c>
      <c r="L977" s="5">
        <v>-0.34146341463414936</v>
      </c>
      <c r="M977" s="21">
        <v>2.9680585897911393E-2</v>
      </c>
      <c r="N977" s="32"/>
      <c r="O977" s="21"/>
      <c r="P977" s="21">
        <v>0.27484072651383717</v>
      </c>
      <c r="Q977" s="21">
        <v>0.67379675794853799</v>
      </c>
      <c r="R977" s="21">
        <f t="shared" si="51"/>
        <v>0.94863748446237517</v>
      </c>
      <c r="S977" s="76">
        <f t="shared" si="52"/>
        <v>948.63748446237514</v>
      </c>
      <c r="T977" s="21">
        <v>0.46088498811856821</v>
      </c>
      <c r="U977" s="21">
        <v>0.49833131197426017</v>
      </c>
    </row>
    <row r="978" spans="1:21">
      <c r="A978" s="34">
        <v>3</v>
      </c>
      <c r="B978" s="117" t="s">
        <v>10</v>
      </c>
      <c r="C978" s="37">
        <v>39907</v>
      </c>
      <c r="D978" s="69">
        <v>2009</v>
      </c>
      <c r="E978" s="108">
        <v>18.41</v>
      </c>
      <c r="F978" s="123"/>
      <c r="G978" s="123"/>
      <c r="H978" s="108">
        <v>75.8</v>
      </c>
      <c r="I978" s="108">
        <v>7.07</v>
      </c>
      <c r="J978" s="108">
        <v>7.11</v>
      </c>
      <c r="K978" s="108">
        <v>722.8</v>
      </c>
      <c r="L978" s="5">
        <v>0.66666666666665486</v>
      </c>
      <c r="M978" s="21">
        <v>7.5722383930970999E-2</v>
      </c>
      <c r="N978" s="32"/>
      <c r="O978" s="21"/>
      <c r="P978" s="21">
        <v>0.20820043122714821</v>
      </c>
      <c r="Q978" s="21">
        <v>0.76171454162804086</v>
      </c>
      <c r="R978" s="21">
        <f t="shared" si="51"/>
        <v>0.96991497285518902</v>
      </c>
      <c r="S978" s="76">
        <f t="shared" si="52"/>
        <v>969.91497285518903</v>
      </c>
      <c r="T978" s="21">
        <v>0.75616878582648006</v>
      </c>
      <c r="U978" s="21">
        <v>0.83270578884797364</v>
      </c>
    </row>
    <row r="979" spans="1:21">
      <c r="A979" s="34">
        <v>4</v>
      </c>
      <c r="B979" s="117" t="s">
        <v>8</v>
      </c>
      <c r="C979" s="37">
        <v>39907</v>
      </c>
      <c r="D979" s="69">
        <v>2009</v>
      </c>
      <c r="E979" s="108">
        <v>19.8</v>
      </c>
      <c r="F979" s="123"/>
      <c r="G979" s="123"/>
      <c r="H979" s="108">
        <v>8.9</v>
      </c>
      <c r="I979" s="108">
        <v>80</v>
      </c>
      <c r="J979" s="108">
        <v>6.55</v>
      </c>
      <c r="K979" s="108">
        <v>697.7</v>
      </c>
      <c r="L979" s="5">
        <v>0.96874999999992795</v>
      </c>
      <c r="M979" s="21">
        <v>0.19400722784817609</v>
      </c>
      <c r="N979" s="32"/>
      <c r="O979" s="21"/>
      <c r="P979" s="21">
        <v>1.3675867478985387E-2</v>
      </c>
      <c r="Q979" s="21">
        <v>0.90824418109387905</v>
      </c>
      <c r="R979" s="21">
        <f t="shared" si="51"/>
        <v>0.92192004857286447</v>
      </c>
      <c r="S979" s="76">
        <f t="shared" si="52"/>
        <v>921.92004857286452</v>
      </c>
      <c r="T979" s="21">
        <v>0.67195271207766205</v>
      </c>
      <c r="U979" s="21">
        <v>0.77453353185987062</v>
      </c>
    </row>
    <row r="980" spans="1:21">
      <c r="A980" s="34">
        <v>5</v>
      </c>
      <c r="B980" s="117" t="s">
        <v>6</v>
      </c>
      <c r="C980" s="37">
        <v>39907</v>
      </c>
      <c r="D980" s="69">
        <v>2009</v>
      </c>
      <c r="E980" s="108">
        <v>18</v>
      </c>
      <c r="F980" s="123"/>
      <c r="G980" s="123"/>
      <c r="H980" s="108">
        <v>56</v>
      </c>
      <c r="I980" s="108">
        <v>5.23</v>
      </c>
      <c r="J980" s="108">
        <v>6.7</v>
      </c>
      <c r="K980" s="108">
        <v>732.2</v>
      </c>
      <c r="L980" s="5">
        <v>-0.34482758620695431</v>
      </c>
      <c r="M980" s="21">
        <v>0.10414729031678727</v>
      </c>
      <c r="N980" s="32"/>
      <c r="O980" s="21"/>
      <c r="P980" s="21">
        <v>2.7358724252166802</v>
      </c>
      <c r="Q980" s="21">
        <v>0.82032639741437618</v>
      </c>
      <c r="R980" s="21">
        <f t="shared" si="51"/>
        <v>3.5561988226310564</v>
      </c>
      <c r="S980" s="76">
        <f t="shared" si="52"/>
        <v>3556.1988226310564</v>
      </c>
      <c r="T980" s="21">
        <v>0.72802757572392784</v>
      </c>
      <c r="U980" s="21">
        <v>0.78401982014862481</v>
      </c>
    </row>
    <row r="981" spans="1:21">
      <c r="A981" s="34">
        <v>6</v>
      </c>
      <c r="B981" s="117" t="s">
        <v>21</v>
      </c>
      <c r="C981" s="37">
        <v>39907</v>
      </c>
      <c r="D981" s="69">
        <v>2009</v>
      </c>
      <c r="E981" s="108">
        <v>18.059999999999999</v>
      </c>
      <c r="F981" s="123"/>
      <c r="G981" s="123"/>
      <c r="H981" s="108">
        <v>80.599999999999994</v>
      </c>
      <c r="I981" s="108">
        <v>7.57</v>
      </c>
      <c r="J981" s="108">
        <v>6.05</v>
      </c>
      <c r="K981" s="108">
        <v>730.8</v>
      </c>
      <c r="L981" s="5">
        <v>2.8478260869565339</v>
      </c>
      <c r="M981" s="21">
        <v>7.8756212629517791E-2</v>
      </c>
      <c r="N981" s="32"/>
      <c r="O981" s="21"/>
      <c r="P981" s="21">
        <v>5.9343153688955201</v>
      </c>
      <c r="Q981" s="21">
        <v>0.82032639741437618</v>
      </c>
      <c r="R981" s="21">
        <f t="shared" si="51"/>
        <v>6.7546417663098968</v>
      </c>
      <c r="S981" s="76">
        <f t="shared" si="52"/>
        <v>6754.6417663098964</v>
      </c>
      <c r="T981" s="21">
        <v>0.91823586551972847</v>
      </c>
      <c r="U981" s="21">
        <v>0.97109904897358468</v>
      </c>
    </row>
    <row r="982" spans="1:21">
      <c r="A982" s="34">
        <v>7</v>
      </c>
      <c r="B982" s="117" t="s">
        <v>22</v>
      </c>
      <c r="C982" s="37">
        <v>39907</v>
      </c>
      <c r="D982" s="69">
        <v>2009</v>
      </c>
      <c r="E982" s="108">
        <v>18.11</v>
      </c>
      <c r="F982" s="123"/>
      <c r="G982" s="123"/>
      <c r="H982" s="108">
        <v>50.3</v>
      </c>
      <c r="I982" s="108">
        <v>4.6900000000000004</v>
      </c>
      <c r="J982" s="108">
        <v>6.71</v>
      </c>
      <c r="K982" s="108">
        <v>733.7</v>
      </c>
      <c r="L982" s="5">
        <v>0.27586206896550602</v>
      </c>
      <c r="M982" s="21">
        <v>7.7618526867562737E-2</v>
      </c>
      <c r="N982" s="32"/>
      <c r="O982" s="21"/>
      <c r="P982" s="21">
        <v>3.8373217273908877</v>
      </c>
      <c r="Q982" s="21">
        <v>0.79102046952120864</v>
      </c>
      <c r="R982" s="21">
        <f t="shared" si="51"/>
        <v>4.6283421969120964</v>
      </c>
      <c r="S982" s="76">
        <f t="shared" si="52"/>
        <v>4628.3421969120964</v>
      </c>
      <c r="T982" s="21">
        <v>0.88445603556872365</v>
      </c>
      <c r="U982" s="21">
        <v>0.91270338302215959</v>
      </c>
    </row>
    <row r="983" spans="1:21">
      <c r="A983" s="34">
        <v>8</v>
      </c>
      <c r="B983" s="117" t="s">
        <v>7</v>
      </c>
      <c r="C983" s="37">
        <v>39907</v>
      </c>
      <c r="D983" s="69">
        <v>2009</v>
      </c>
      <c r="E983" s="108">
        <v>24.16</v>
      </c>
      <c r="F983" s="123"/>
      <c r="G983" s="123"/>
      <c r="H983" s="108">
        <v>112.5</v>
      </c>
      <c r="I983" s="108">
        <v>9.3800000000000008</v>
      </c>
      <c r="J983" s="108">
        <v>7.45</v>
      </c>
      <c r="K983" s="108">
        <v>732.3</v>
      </c>
      <c r="L983" s="5">
        <v>10.000000000000073</v>
      </c>
      <c r="M983" s="21">
        <v>6.6276144574132098E-2</v>
      </c>
      <c r="N983" s="32"/>
      <c r="O983" s="21"/>
      <c r="P983" s="21">
        <v>4.1051495208581534E-2</v>
      </c>
      <c r="Q983" s="21">
        <v>0.93755010898704683</v>
      </c>
      <c r="R983" s="21">
        <f t="shared" si="51"/>
        <v>0.97860160419562836</v>
      </c>
      <c r="S983" s="76">
        <f t="shared" si="52"/>
        <v>978.6016041956284</v>
      </c>
      <c r="T983" s="21">
        <v>0.64898311956617483</v>
      </c>
      <c r="U983" s="21">
        <v>0.72624282517255323</v>
      </c>
    </row>
    <row r="984" spans="1:21">
      <c r="A984" s="34">
        <v>9</v>
      </c>
      <c r="B984" s="117" t="s">
        <v>9</v>
      </c>
      <c r="C984" s="37">
        <v>39907</v>
      </c>
      <c r="D984" s="69">
        <v>2009</v>
      </c>
      <c r="E984" s="108">
        <v>19.14</v>
      </c>
      <c r="F984" s="123"/>
      <c r="G984" s="123"/>
      <c r="H984" s="108">
        <v>26.1</v>
      </c>
      <c r="I984" s="108">
        <v>2.4</v>
      </c>
      <c r="J984" s="108">
        <v>6</v>
      </c>
      <c r="K984" s="108">
        <v>690.6</v>
      </c>
      <c r="L984" s="5">
        <v>8.0789473684210975</v>
      </c>
      <c r="M984" s="21">
        <v>1.0491822600228342</v>
      </c>
      <c r="N984" s="32"/>
      <c r="O984" s="21"/>
      <c r="P984" s="21">
        <v>2.0648258271191669E-2</v>
      </c>
      <c r="Q984" s="21">
        <v>2.1390931526069199</v>
      </c>
      <c r="R984" s="21">
        <f t="shared" si="51"/>
        <v>2.1597414108781114</v>
      </c>
      <c r="S984" s="76">
        <f t="shared" si="52"/>
        <v>2159.7414108781113</v>
      </c>
      <c r="T984" s="21">
        <v>1.0968093408578059</v>
      </c>
      <c r="U984" s="21">
        <v>1.7040621963095224</v>
      </c>
    </row>
    <row r="985" spans="1:21">
      <c r="A985" s="34">
        <v>10</v>
      </c>
      <c r="B985" s="117" t="s">
        <v>23</v>
      </c>
      <c r="C985" s="37">
        <v>39907</v>
      </c>
      <c r="D985" s="69">
        <v>2009</v>
      </c>
      <c r="E985" s="108">
        <v>18.21</v>
      </c>
      <c r="F985" s="123"/>
      <c r="G985" s="123"/>
      <c r="H985" s="108">
        <v>68.3</v>
      </c>
      <c r="I985" s="108">
        <v>5.94</v>
      </c>
      <c r="J985" s="108">
        <v>6.52</v>
      </c>
      <c r="K985" s="108">
        <v>720.6</v>
      </c>
      <c r="L985" s="5">
        <v>4.8400000000000665</v>
      </c>
      <c r="M985" s="21">
        <v>5.0193404939222114E-2</v>
      </c>
      <c r="N985" s="32"/>
      <c r="O985" s="21"/>
      <c r="P985" s="21">
        <v>1.6605299482590478E-2</v>
      </c>
      <c r="Q985" s="21">
        <v>1.8167279457820757</v>
      </c>
      <c r="R985" s="21">
        <f t="shared" si="51"/>
        <v>1.8333332452646662</v>
      </c>
      <c r="S985" s="76">
        <f t="shared" si="52"/>
        <v>1833.3332452646662</v>
      </c>
      <c r="T985" s="21">
        <v>0.84384413555594384</v>
      </c>
      <c r="U985" s="21">
        <v>0.94856911428779345</v>
      </c>
    </row>
    <row r="986" spans="1:21">
      <c r="A986" s="1">
        <v>11</v>
      </c>
      <c r="B986" s="118" t="s">
        <v>14</v>
      </c>
      <c r="C986" s="37">
        <v>39907</v>
      </c>
      <c r="D986" s="69">
        <v>2009</v>
      </c>
      <c r="E986" s="108">
        <v>19.809999999999999</v>
      </c>
      <c r="F986" s="123"/>
      <c r="G986" s="123"/>
      <c r="H986" s="108">
        <v>25.9</v>
      </c>
      <c r="I986" s="108">
        <v>2.35</v>
      </c>
      <c r="J986" s="108">
        <v>6.09</v>
      </c>
      <c r="K986" s="108">
        <v>708.4</v>
      </c>
      <c r="L986" s="5">
        <v>6.8923076923076678</v>
      </c>
      <c r="M986" s="21">
        <v>4.4849729390645368E-2</v>
      </c>
      <c r="N986" s="32"/>
      <c r="O986" s="21"/>
      <c r="P986" s="21">
        <v>1.3830048110754077E-2</v>
      </c>
      <c r="Q986" s="21">
        <v>1.0547738205597172</v>
      </c>
      <c r="R986" s="21">
        <f t="shared" si="51"/>
        <v>1.0686038686704713</v>
      </c>
      <c r="S986" s="76">
        <f t="shared" si="52"/>
        <v>1068.6038686704712</v>
      </c>
      <c r="T986" s="21">
        <v>0.28207501267899499</v>
      </c>
      <c r="U986" s="21">
        <v>0.39317443146903058</v>
      </c>
    </row>
    <row r="987" spans="1:21">
      <c r="A987" s="34">
        <v>12</v>
      </c>
      <c r="B987" s="117" t="s">
        <v>15</v>
      </c>
      <c r="C987" s="37">
        <v>39907</v>
      </c>
      <c r="D987" s="69">
        <v>2009</v>
      </c>
      <c r="E987" s="108">
        <v>23.08</v>
      </c>
      <c r="F987" s="123"/>
      <c r="G987" s="123"/>
      <c r="H987" s="108">
        <v>144.9</v>
      </c>
      <c r="I987" s="108">
        <v>12.38</v>
      </c>
      <c r="J987" s="108">
        <v>8.41</v>
      </c>
      <c r="K987" s="108">
        <v>708.5</v>
      </c>
      <c r="L987" s="5">
        <v>8.8268156424580901</v>
      </c>
      <c r="M987" s="21">
        <v>2.762930399378033E-2</v>
      </c>
      <c r="N987" s="32"/>
      <c r="O987" s="21"/>
      <c r="P987" s="21">
        <v>0.45254247021790528</v>
      </c>
      <c r="Q987" s="21">
        <v>1.6995042342094051</v>
      </c>
      <c r="R987" s="21">
        <f t="shared" si="51"/>
        <v>2.1520467044273106</v>
      </c>
      <c r="S987" s="76">
        <f t="shared" si="52"/>
        <v>2152.0467044273105</v>
      </c>
      <c r="T987" s="21">
        <v>1.884636151124343</v>
      </c>
      <c r="U987" s="21">
        <v>2.0476308112891841</v>
      </c>
    </row>
    <row r="988" spans="1:21">
      <c r="A988" s="1">
        <v>13</v>
      </c>
      <c r="B988" s="118" t="s">
        <v>16</v>
      </c>
      <c r="C988" s="37">
        <v>39907</v>
      </c>
      <c r="D988" s="69">
        <v>2009</v>
      </c>
      <c r="E988" s="108">
        <v>18.59</v>
      </c>
      <c r="F988" s="123"/>
      <c r="G988" s="123"/>
      <c r="H988" s="108">
        <v>23.1</v>
      </c>
      <c r="I988" s="108">
        <v>2.14</v>
      </c>
      <c r="J988" s="108">
        <v>6.47</v>
      </c>
      <c r="K988" s="108">
        <v>711.5</v>
      </c>
      <c r="L988" s="5">
        <v>2.3902439024389781</v>
      </c>
      <c r="M988" s="21">
        <v>2.4181771381795336E-2</v>
      </c>
      <c r="N988" s="32"/>
      <c r="O988" s="21"/>
      <c r="P988" s="21">
        <v>1.424119646213725E-2</v>
      </c>
      <c r="Q988" s="21">
        <v>0.82032639741437618</v>
      </c>
      <c r="R988" s="21">
        <f t="shared" si="51"/>
        <v>0.83456759387651347</v>
      </c>
      <c r="S988" s="76">
        <f t="shared" si="52"/>
        <v>834.56759387651346</v>
      </c>
      <c r="T988" s="21">
        <v>2.3549593134529241</v>
      </c>
      <c r="U988" s="21">
        <v>2.7976662570761168</v>
      </c>
    </row>
    <row r="989" spans="1:21">
      <c r="A989" s="1">
        <v>15</v>
      </c>
      <c r="B989" s="118" t="s">
        <v>18</v>
      </c>
      <c r="C989" s="37">
        <v>39907</v>
      </c>
      <c r="D989" s="69">
        <v>2009</v>
      </c>
      <c r="E989" s="108">
        <v>25.9</v>
      </c>
      <c r="F989" s="123"/>
      <c r="G989" s="123"/>
      <c r="H989" s="108">
        <v>136.69999999999999</v>
      </c>
      <c r="I989" s="108">
        <v>10.86</v>
      </c>
      <c r="J989" s="108">
        <v>6.69</v>
      </c>
      <c r="K989" s="108">
        <v>705.7</v>
      </c>
      <c r="L989" s="5">
        <v>21.519999999999982</v>
      </c>
      <c r="M989" s="21">
        <v>2.8267097526997548E-2</v>
      </c>
      <c r="N989" s="32"/>
      <c r="O989" s="21"/>
      <c r="P989" s="21">
        <v>1.6708086570436272E-2</v>
      </c>
      <c r="Q989" s="21">
        <v>3.4578599077994641</v>
      </c>
      <c r="R989" s="21">
        <f t="shared" si="51"/>
        <v>3.4745679943699002</v>
      </c>
      <c r="S989" s="76">
        <f t="shared" si="52"/>
        <v>3474.5679943699001</v>
      </c>
      <c r="T989" s="21">
        <v>1.1736744531477519</v>
      </c>
      <c r="U989" s="21">
        <v>1.8988748123264014</v>
      </c>
    </row>
    <row r="990" spans="1:21">
      <c r="A990" s="1">
        <v>16</v>
      </c>
      <c r="B990" s="118" t="s">
        <v>109</v>
      </c>
      <c r="C990" s="37">
        <v>39907</v>
      </c>
      <c r="D990" s="69">
        <v>2009</v>
      </c>
      <c r="E990" s="108">
        <v>20.83</v>
      </c>
      <c r="F990" s="123"/>
      <c r="G990" s="123"/>
      <c r="H990" s="108">
        <v>35.5</v>
      </c>
      <c r="I990" s="108">
        <v>3.08</v>
      </c>
      <c r="J990" s="108">
        <v>6.52</v>
      </c>
      <c r="K990" s="108">
        <v>723</v>
      </c>
      <c r="L990" s="5">
        <v>9.3556701030927698</v>
      </c>
      <c r="M990" s="21">
        <v>2.5595259752709182E-2</v>
      </c>
      <c r="N990" s="32"/>
      <c r="O990" s="21"/>
      <c r="P990" s="21">
        <v>1.5680215691978347E-2</v>
      </c>
      <c r="Q990" s="21">
        <v>0.87893825320071151</v>
      </c>
      <c r="R990" s="21">
        <f t="shared" si="51"/>
        <v>0.89461846889268981</v>
      </c>
      <c r="S990" s="76">
        <f t="shared" si="52"/>
        <v>894.61846889268986</v>
      </c>
      <c r="T990" s="21">
        <v>0.16930261570994709</v>
      </c>
      <c r="U990" s="21">
        <v>0.2993082962640029</v>
      </c>
    </row>
    <row r="991" spans="1:21">
      <c r="A991" s="1">
        <v>17</v>
      </c>
      <c r="B991" s="118" t="s">
        <v>125</v>
      </c>
      <c r="C991" s="37">
        <v>39907</v>
      </c>
      <c r="D991" s="69">
        <v>2009</v>
      </c>
      <c r="E991" s="108">
        <v>23.6</v>
      </c>
      <c r="F991" s="123"/>
      <c r="G991" s="123"/>
      <c r="H991" s="108">
        <v>70.599999999999994</v>
      </c>
      <c r="I991" s="108">
        <v>5.95</v>
      </c>
      <c r="J991" s="108">
        <v>6.41</v>
      </c>
      <c r="K991" s="108">
        <v>724.6</v>
      </c>
      <c r="L991" s="5">
        <v>3.5135135135135016</v>
      </c>
      <c r="M991" s="21">
        <v>2.1699547901166141E-2</v>
      </c>
      <c r="N991" s="32"/>
      <c r="O991" s="21"/>
      <c r="P991" s="21">
        <v>1.1705781628607692E-2</v>
      </c>
      <c r="Q991" s="21">
        <v>0.93755010898704683</v>
      </c>
      <c r="R991" s="21">
        <f t="shared" si="51"/>
        <v>0.94925589061565452</v>
      </c>
      <c r="S991" s="76">
        <f t="shared" si="52"/>
        <v>949.25589061565449</v>
      </c>
      <c r="T991" s="21">
        <v>0.20697413113917812</v>
      </c>
      <c r="U991" s="21">
        <v>0.33280245545744835</v>
      </c>
    </row>
    <row r="992" spans="1:21">
      <c r="A992" s="1">
        <v>18</v>
      </c>
      <c r="B992" s="118" t="s">
        <v>123</v>
      </c>
      <c r="C992" s="37">
        <v>39907</v>
      </c>
      <c r="D992" s="69">
        <v>2009</v>
      </c>
      <c r="E992" s="108">
        <v>26.78</v>
      </c>
      <c r="F992" s="123"/>
      <c r="G992" s="123"/>
      <c r="H992" s="108">
        <v>82.7</v>
      </c>
      <c r="I992" s="108">
        <v>6.57</v>
      </c>
      <c r="J992" s="108">
        <v>6.27</v>
      </c>
      <c r="K992" s="108">
        <v>736.1</v>
      </c>
      <c r="L992" s="5">
        <v>1.4062500000000187</v>
      </c>
      <c r="M992" s="21">
        <v>1.9200086757477017E-2</v>
      </c>
      <c r="N992" s="32"/>
      <c r="O992" s="21"/>
      <c r="P992" s="21">
        <v>1.223684824914429E-2</v>
      </c>
      <c r="Q992" s="21">
        <v>0.70310268584170577</v>
      </c>
      <c r="R992" s="21">
        <f t="shared" si="51"/>
        <v>0.71533953409085005</v>
      </c>
      <c r="S992" s="76">
        <f t="shared" si="52"/>
        <v>715.33953409085007</v>
      </c>
      <c r="T992" s="21">
        <v>9.4357401589259288E-2</v>
      </c>
      <c r="U992" s="21">
        <v>0.1500023675453504</v>
      </c>
    </row>
    <row r="993" spans="1:21">
      <c r="A993" s="1">
        <v>19</v>
      </c>
      <c r="B993" s="118" t="s">
        <v>111</v>
      </c>
      <c r="C993" s="37">
        <v>39907</v>
      </c>
      <c r="D993" s="69">
        <v>2009</v>
      </c>
      <c r="E993" s="108">
        <v>26.71</v>
      </c>
      <c r="F993" s="123"/>
      <c r="G993" s="123"/>
      <c r="H993" s="108">
        <v>97.7</v>
      </c>
      <c r="I993" s="108">
        <v>7.75</v>
      </c>
      <c r="J993" s="108">
        <v>6.51</v>
      </c>
      <c r="K993" s="108">
        <v>720.9</v>
      </c>
      <c r="L993" s="5"/>
      <c r="M993" s="21">
        <v>1.9493127029495738E-2</v>
      </c>
      <c r="N993" s="32"/>
      <c r="O993" s="21"/>
      <c r="P993" s="21">
        <v>1.1928486985606911E-2</v>
      </c>
      <c r="Q993" s="21">
        <v>0.58587897426903512</v>
      </c>
      <c r="R993" s="21">
        <f t="shared" si="51"/>
        <v>0.59780746125464201</v>
      </c>
      <c r="S993" s="76">
        <f t="shared" si="52"/>
        <v>597.80746125464202</v>
      </c>
      <c r="T993" s="21">
        <v>9.7124822373775788E-2</v>
      </c>
      <c r="U993" s="21">
        <v>0.14656530657116409</v>
      </c>
    </row>
    <row r="994" spans="1:21">
      <c r="A994" s="1">
        <v>20</v>
      </c>
      <c r="B994" s="118" t="s">
        <v>124</v>
      </c>
      <c r="C994" s="37">
        <v>39907</v>
      </c>
      <c r="D994" s="69">
        <v>2009</v>
      </c>
      <c r="E994" s="108">
        <v>25</v>
      </c>
      <c r="F994" s="123"/>
      <c r="G994" s="123"/>
      <c r="H994" s="108">
        <v>51.6</v>
      </c>
      <c r="I994" s="108">
        <v>4.22</v>
      </c>
      <c r="J994" s="108">
        <v>6.44</v>
      </c>
      <c r="K994" s="108">
        <v>703.7</v>
      </c>
      <c r="L994" s="5">
        <v>8.7188612099643397</v>
      </c>
      <c r="M994" s="21">
        <v>4.6452832055218399E-2</v>
      </c>
      <c r="N994" s="32"/>
      <c r="O994" s="21"/>
      <c r="P994" s="21">
        <v>1.2819308413603778E-2</v>
      </c>
      <c r="Q994" s="21">
        <v>1.5822805226367349</v>
      </c>
      <c r="R994" s="21">
        <f t="shared" si="51"/>
        <v>1.5950998310503386</v>
      </c>
      <c r="S994" s="76">
        <f t="shared" si="52"/>
        <v>1595.0998310503385</v>
      </c>
      <c r="T994" s="21">
        <v>0.24732658545340952</v>
      </c>
      <c r="U994" s="21">
        <v>0.3554355019724651</v>
      </c>
    </row>
    <row r="995" spans="1:21">
      <c r="A995" s="34" t="s">
        <v>87</v>
      </c>
      <c r="B995" s="117"/>
      <c r="C995" s="37">
        <v>39907</v>
      </c>
      <c r="D995" s="69">
        <v>2009</v>
      </c>
      <c r="L995" s="5">
        <v>0.60422960725068875</v>
      </c>
      <c r="M995" s="21">
        <v>0.13641619556496679</v>
      </c>
      <c r="N995" s="32"/>
      <c r="O995" s="21"/>
      <c r="P995" s="21">
        <v>2.8231215316164504</v>
      </c>
      <c r="Q995" s="21">
        <v>0.84963232530754396</v>
      </c>
      <c r="R995" s="21">
        <f t="shared" si="51"/>
        <v>3.6727538569239941</v>
      </c>
      <c r="S995" s="76">
        <f t="shared" si="52"/>
        <v>3672.7538569239941</v>
      </c>
      <c r="T995" s="21">
        <v>0.72823513228276648</v>
      </c>
      <c r="U995" s="21">
        <v>0.80467655660348436</v>
      </c>
    </row>
    <row r="996" spans="1:21">
      <c r="A996" s="34" t="s">
        <v>59</v>
      </c>
      <c r="B996" s="117"/>
      <c r="C996" s="37">
        <v>39907</v>
      </c>
      <c r="D996" s="69">
        <v>2009</v>
      </c>
      <c r="L996" s="5">
        <v>-0.54545454545458627</v>
      </c>
      <c r="M996" s="21">
        <v>1.5218186590634356E-2</v>
      </c>
      <c r="N996" s="32"/>
      <c r="O996" s="21"/>
      <c r="P996" s="21">
        <v>2.2704000028107518E-2</v>
      </c>
      <c r="Q996" s="21">
        <v>0.23420783955102353</v>
      </c>
      <c r="R996" s="21">
        <f t="shared" si="51"/>
        <v>0.25691183957913105</v>
      </c>
      <c r="S996" s="76">
        <f t="shared" si="52"/>
        <v>256.91183957913103</v>
      </c>
      <c r="T996" s="21">
        <v>3.6724817566338025E-3</v>
      </c>
      <c r="U996" s="21">
        <v>2.8274166306933718E-3</v>
      </c>
    </row>
    <row r="997" spans="1:21">
      <c r="A997" s="34">
        <v>1</v>
      </c>
      <c r="B997" s="75" t="s">
        <v>3</v>
      </c>
      <c r="C997" s="37">
        <v>39942</v>
      </c>
      <c r="D997" s="69">
        <v>2009</v>
      </c>
      <c r="E997" s="108">
        <v>22.27</v>
      </c>
      <c r="F997" s="108">
        <v>409</v>
      </c>
      <c r="G997" s="108">
        <v>0.28100000000000003</v>
      </c>
      <c r="H997" s="108">
        <v>76.599999999999994</v>
      </c>
      <c r="I997" s="108">
        <v>6.63</v>
      </c>
      <c r="J997" s="108">
        <v>7.63</v>
      </c>
      <c r="L997" s="5">
        <v>5.2894736842105576</v>
      </c>
      <c r="M997" s="21">
        <v>4.0983140129814258E-2</v>
      </c>
      <c r="N997" s="32"/>
      <c r="O997" s="21"/>
      <c r="P997" s="21">
        <v>0.15139745739269009</v>
      </c>
      <c r="Q997" s="21">
        <v>0.51553890799381241</v>
      </c>
      <c r="R997" s="21">
        <f t="shared" si="51"/>
        <v>0.66693636538650247</v>
      </c>
      <c r="S997" s="76">
        <f t="shared" si="52"/>
        <v>666.93636538650242</v>
      </c>
      <c r="T997" s="21">
        <v>0.89965494517370359</v>
      </c>
      <c r="U997" s="21">
        <v>0.99605787733761353</v>
      </c>
    </row>
    <row r="998" spans="1:21">
      <c r="A998" s="34">
        <v>2</v>
      </c>
      <c r="B998" s="117" t="s">
        <v>4</v>
      </c>
      <c r="C998" s="37">
        <v>39942</v>
      </c>
      <c r="D998" s="69">
        <v>2009</v>
      </c>
      <c r="E998" s="108">
        <v>22.6</v>
      </c>
      <c r="F998" s="108">
        <v>440</v>
      </c>
      <c r="G998" s="108">
        <v>0.22900000000000001</v>
      </c>
      <c r="H998" s="108">
        <v>77.5</v>
      </c>
      <c r="I998" s="108">
        <v>6.69</v>
      </c>
      <c r="J998" s="108">
        <v>7.63</v>
      </c>
      <c r="L998" s="74">
        <v>2.9705882352941493</v>
      </c>
      <c r="M998" s="21">
        <v>2.9752158008036211E-2</v>
      </c>
      <c r="N998" s="32"/>
      <c r="O998" s="21"/>
      <c r="P998" s="21">
        <v>0.41877271945600542</v>
      </c>
      <c r="Q998" s="21">
        <v>0.60435230047428501</v>
      </c>
      <c r="R998" s="21">
        <f t="shared" ref="R998:R1028" si="53">P998+Q998</f>
        <v>1.0231250199302904</v>
      </c>
      <c r="S998" s="76">
        <f t="shared" si="52"/>
        <v>1023.1250199302904</v>
      </c>
      <c r="T998" s="21">
        <v>0.56558111449697945</v>
      </c>
      <c r="U998" s="21">
        <v>0.61843546680302786</v>
      </c>
    </row>
    <row r="999" spans="1:21">
      <c r="A999" s="34">
        <v>3</v>
      </c>
      <c r="B999" s="117" t="s">
        <v>10</v>
      </c>
      <c r="C999" s="37">
        <v>39942</v>
      </c>
      <c r="D999" s="69">
        <v>2009</v>
      </c>
      <c r="E999" s="108">
        <v>24.62</v>
      </c>
      <c r="F999" s="108">
        <v>439</v>
      </c>
      <c r="G999" s="108">
        <v>0.28799999999999998</v>
      </c>
      <c r="H999" s="108">
        <v>89.2</v>
      </c>
      <c r="I999" s="108">
        <v>7.4</v>
      </c>
      <c r="J999" s="108">
        <v>7.48</v>
      </c>
      <c r="L999" s="74">
        <v>3.4999999999999978</v>
      </c>
      <c r="M999" s="21">
        <v>0.1105226760248805</v>
      </c>
      <c r="N999" s="32"/>
      <c r="O999" s="21"/>
      <c r="P999" s="21">
        <v>0.16397639982477977</v>
      </c>
      <c r="Q999" s="21">
        <v>0.60435230047428501</v>
      </c>
      <c r="R999" s="21">
        <f t="shared" si="53"/>
        <v>0.76832870029906475</v>
      </c>
      <c r="S999" s="76">
        <f t="shared" si="52"/>
        <v>768.32870029906474</v>
      </c>
      <c r="T999" s="21">
        <v>0.76441612434841044</v>
      </c>
      <c r="U999" s="21">
        <v>0.85547872888724164</v>
      </c>
    </row>
    <row r="1000" spans="1:21">
      <c r="A1000" s="34">
        <v>4</v>
      </c>
      <c r="B1000" s="117" t="s">
        <v>8</v>
      </c>
      <c r="C1000" s="37">
        <v>39942</v>
      </c>
      <c r="D1000" s="69">
        <v>2009</v>
      </c>
      <c r="E1000" s="108">
        <v>23.5</v>
      </c>
      <c r="F1000" s="108">
        <v>455</v>
      </c>
      <c r="G1000" s="108">
        <v>0.31</v>
      </c>
      <c r="H1000" s="108">
        <v>19.100000000000001</v>
      </c>
      <c r="I1000" s="108">
        <v>2.2000000000000002</v>
      </c>
      <c r="J1000" s="108">
        <v>6.99</v>
      </c>
      <c r="L1000" s="74">
        <v>3.3555555555555805</v>
      </c>
      <c r="M1000" s="21">
        <v>1.9749286451080178E-2</v>
      </c>
      <c r="N1000" s="32"/>
      <c r="O1000" s="21"/>
      <c r="P1000" s="21">
        <v>1.5921391688714932E-2</v>
      </c>
      <c r="Q1000" s="21">
        <v>0.87079247791570236</v>
      </c>
      <c r="R1000" s="21">
        <f t="shared" si="53"/>
        <v>0.88671386960441734</v>
      </c>
      <c r="S1000" s="76">
        <f t="shared" si="52"/>
        <v>886.71386960441737</v>
      </c>
      <c r="T1000" s="21">
        <v>0.81067886277571488</v>
      </c>
      <c r="U1000" s="21">
        <v>0.89972145229936662</v>
      </c>
    </row>
    <row r="1001" spans="1:21">
      <c r="A1001" s="34">
        <v>5</v>
      </c>
      <c r="B1001" s="117" t="s">
        <v>6</v>
      </c>
      <c r="C1001" s="37">
        <v>39942</v>
      </c>
      <c r="D1001" s="69">
        <v>2009</v>
      </c>
      <c r="E1001" s="108">
        <v>23.81</v>
      </c>
      <c r="F1001" s="108">
        <v>718</v>
      </c>
      <c r="G1001" s="108">
        <v>0.47799999999999998</v>
      </c>
      <c r="H1001" s="108">
        <v>93.4</v>
      </c>
      <c r="I1001" s="108">
        <v>7.88</v>
      </c>
      <c r="J1001" s="108">
        <v>7.86</v>
      </c>
      <c r="L1001" s="74">
        <v>2.7027027027027053</v>
      </c>
      <c r="M1001" s="21">
        <v>5.7357947660774317E-2</v>
      </c>
      <c r="N1001" s="32"/>
      <c r="O1001" s="21"/>
      <c r="P1001" s="21">
        <v>2.2994191867264724</v>
      </c>
      <c r="Q1001" s="21">
        <v>0.75237462127507237</v>
      </c>
      <c r="R1001" s="21">
        <f t="shared" si="53"/>
        <v>3.0517938080015448</v>
      </c>
      <c r="S1001" s="76">
        <f t="shared" si="52"/>
        <v>3051.7938080015447</v>
      </c>
      <c r="T1001" s="21">
        <v>0.64525295899897395</v>
      </c>
      <c r="U1001" s="21">
        <v>0.93054301030560427</v>
      </c>
    </row>
    <row r="1002" spans="1:21">
      <c r="A1002" s="34">
        <v>6</v>
      </c>
      <c r="B1002" s="117" t="s">
        <v>21</v>
      </c>
      <c r="C1002" s="37">
        <v>39942</v>
      </c>
      <c r="D1002" s="69">
        <v>2009</v>
      </c>
      <c r="E1002" s="108">
        <v>23.41</v>
      </c>
      <c r="F1002" s="108">
        <v>436</v>
      </c>
      <c r="G1002" s="108">
        <v>0.29199999999999998</v>
      </c>
      <c r="H1002" s="108">
        <v>75.900000000000006</v>
      </c>
      <c r="I1002" s="108">
        <v>6.46</v>
      </c>
      <c r="J1002" s="108">
        <v>7.64</v>
      </c>
      <c r="L1002" s="74">
        <v>8.023255813953508</v>
      </c>
      <c r="M1002" s="21">
        <v>3.9719432157316256E-2</v>
      </c>
      <c r="N1002" s="32"/>
      <c r="O1002" s="21"/>
      <c r="P1002" s="21">
        <v>6.3337512949121804</v>
      </c>
      <c r="Q1002" s="21">
        <v>0.69316569295475738</v>
      </c>
      <c r="R1002" s="21">
        <f t="shared" si="53"/>
        <v>7.0269169878669375</v>
      </c>
      <c r="S1002" s="76">
        <f t="shared" si="52"/>
        <v>7026.9169878669372</v>
      </c>
      <c r="T1002" s="21">
        <v>0.91297378942111751</v>
      </c>
      <c r="U1002" s="21">
        <v>0.95567497153379377</v>
      </c>
    </row>
    <row r="1003" spans="1:21">
      <c r="A1003" s="34">
        <v>7</v>
      </c>
      <c r="B1003" s="117" t="s">
        <v>22</v>
      </c>
      <c r="C1003" s="37">
        <v>39942</v>
      </c>
      <c r="D1003" s="69">
        <v>2009</v>
      </c>
      <c r="E1003" s="108">
        <v>23.19</v>
      </c>
      <c r="F1003" s="108">
        <v>421</v>
      </c>
      <c r="G1003" s="108">
        <v>0.28399999999999997</v>
      </c>
      <c r="H1003" s="108">
        <v>69.5</v>
      </c>
      <c r="I1003" s="108">
        <v>5.93</v>
      </c>
      <c r="J1003" s="108">
        <v>7.31</v>
      </c>
      <c r="L1003" s="74">
        <v>-0.99999999999994993</v>
      </c>
      <c r="M1003" s="21">
        <v>7.5316839833316385E-2</v>
      </c>
      <c r="N1003" s="32"/>
      <c r="O1003" s="21"/>
      <c r="P1003" s="21">
        <v>5.4875393104840535</v>
      </c>
      <c r="Q1003" s="21">
        <v>0.72277015711491499</v>
      </c>
      <c r="R1003" s="21">
        <f t="shared" si="53"/>
        <v>6.2103094675989681</v>
      </c>
      <c r="S1003" s="76">
        <f t="shared" si="52"/>
        <v>6210.3094675989678</v>
      </c>
      <c r="T1003" s="21">
        <v>0.91087172085942991</v>
      </c>
      <c r="U1003" s="21">
        <v>0.96234192235960503</v>
      </c>
    </row>
    <row r="1004" spans="1:21">
      <c r="A1004" s="34">
        <v>8</v>
      </c>
      <c r="B1004" s="117" t="s">
        <v>7</v>
      </c>
      <c r="C1004" s="37">
        <v>39942</v>
      </c>
      <c r="D1004" s="69">
        <v>2009</v>
      </c>
      <c r="E1004" s="108">
        <v>32.33</v>
      </c>
      <c r="F1004" s="108">
        <v>376</v>
      </c>
      <c r="G1004" s="108">
        <v>0.215</v>
      </c>
      <c r="H1004" s="108">
        <v>137</v>
      </c>
      <c r="I1004" s="108">
        <v>9.9600000000000009</v>
      </c>
      <c r="J1004" s="108">
        <v>8.64</v>
      </c>
      <c r="L1004" s="74">
        <v>18.54285714285713</v>
      </c>
      <c r="M1004" s="21">
        <v>4.8191615184204284E-2</v>
      </c>
      <c r="N1004" s="32"/>
      <c r="O1004" s="21"/>
      <c r="P1004" s="21">
        <v>2.0165715121583286E-2</v>
      </c>
      <c r="Q1004" s="21">
        <v>1.3740683686383797</v>
      </c>
      <c r="R1004" s="21">
        <f t="shared" si="53"/>
        <v>1.3942340837599629</v>
      </c>
      <c r="S1004" s="76">
        <f t="shared" si="52"/>
        <v>1394.2340837599629</v>
      </c>
      <c r="T1004" s="21">
        <v>0.61098234941539542</v>
      </c>
      <c r="U1004" s="21">
        <v>0.82481424563868</v>
      </c>
    </row>
    <row r="1005" spans="1:21">
      <c r="A1005" s="34">
        <v>12</v>
      </c>
      <c r="B1005" s="117" t="s">
        <v>15</v>
      </c>
      <c r="C1005" s="37">
        <v>39942</v>
      </c>
      <c r="D1005" s="69">
        <v>2009</v>
      </c>
      <c r="E1005" s="108">
        <v>28.66</v>
      </c>
      <c r="F1005" s="108">
        <v>1001</v>
      </c>
      <c r="G1005" s="108">
        <v>0.60799999999999998</v>
      </c>
      <c r="H1005" s="108">
        <v>145.6</v>
      </c>
      <c r="I1005" s="108">
        <v>11.25</v>
      </c>
      <c r="J1005" s="108">
        <v>8.74</v>
      </c>
      <c r="L1005" s="74">
        <v>17.176470588235329</v>
      </c>
      <c r="M1005" s="21">
        <v>0.10553903895024047</v>
      </c>
      <c r="N1005" s="32"/>
      <c r="O1005" s="21"/>
      <c r="P1005" s="21">
        <v>2.4872122153997783E-2</v>
      </c>
      <c r="Q1005" s="21">
        <v>1.6109040819196399</v>
      </c>
      <c r="R1005" s="21">
        <f t="shared" si="53"/>
        <v>1.6357762040736377</v>
      </c>
      <c r="S1005" s="76">
        <f t="shared" si="52"/>
        <v>1635.7762040736377</v>
      </c>
      <c r="T1005" s="21">
        <v>2.4869356528252884</v>
      </c>
      <c r="U1005" s="21">
        <v>2.8804607730883092</v>
      </c>
    </row>
    <row r="1006" spans="1:21">
      <c r="A1006" s="1">
        <v>19</v>
      </c>
      <c r="B1006" s="118" t="s">
        <v>111</v>
      </c>
      <c r="C1006" s="37">
        <v>39942</v>
      </c>
      <c r="D1006" s="69">
        <v>2009</v>
      </c>
      <c r="E1006" s="108">
        <v>33.35</v>
      </c>
      <c r="F1006" s="108">
        <v>94</v>
      </c>
      <c r="G1006" s="108">
        <v>5.2999999999999999E-2</v>
      </c>
      <c r="H1006" s="108">
        <v>170.1</v>
      </c>
      <c r="I1006" s="108">
        <v>12.15</v>
      </c>
      <c r="J1006" s="108">
        <v>9.9</v>
      </c>
      <c r="L1006" s="74">
        <v>4.28571428571429</v>
      </c>
      <c r="M1006" s="21">
        <v>6.3836675857806335E-2</v>
      </c>
      <c r="N1006" s="32"/>
      <c r="O1006" s="21"/>
      <c r="P1006" s="21">
        <v>1.7050929376494411E-2</v>
      </c>
      <c r="Q1006" s="21">
        <v>1.2852549761579073</v>
      </c>
      <c r="R1006" s="21">
        <f t="shared" si="53"/>
        <v>1.3023059055344017</v>
      </c>
      <c r="S1006" s="76">
        <f t="shared" si="52"/>
        <v>1302.3059055344017</v>
      </c>
      <c r="T1006" s="21">
        <v>3.0725276038736579E-2</v>
      </c>
      <c r="U1006" s="21">
        <v>0.11279436909254043</v>
      </c>
    </row>
    <row r="1007" spans="1:21">
      <c r="A1007" s="34" t="s">
        <v>87</v>
      </c>
      <c r="B1007" s="117"/>
      <c r="C1007" s="37">
        <v>39942</v>
      </c>
      <c r="D1007" s="69">
        <v>2009</v>
      </c>
      <c r="L1007" s="74">
        <v>3.4687499999999996</v>
      </c>
      <c r="M1007" s="21">
        <v>5.8069895814294309E-2</v>
      </c>
      <c r="N1007" s="32"/>
      <c r="O1007" s="21"/>
      <c r="P1007" s="21">
        <v>2.3862053324041956</v>
      </c>
      <c r="Q1007" s="21">
        <v>0.95960587039617495</v>
      </c>
      <c r="R1007" s="21">
        <f t="shared" si="53"/>
        <v>3.3458112028003706</v>
      </c>
      <c r="S1007" s="76">
        <f t="shared" si="52"/>
        <v>3345.8112028003707</v>
      </c>
      <c r="T1007" s="21">
        <v>0.62030381738156737</v>
      </c>
      <c r="U1007" s="21">
        <v>0.90865726073605613</v>
      </c>
    </row>
    <row r="1008" spans="1:21" ht="15" customHeight="1">
      <c r="A1008" s="34" t="s">
        <v>59</v>
      </c>
      <c r="B1008" s="117"/>
      <c r="C1008" s="37">
        <v>39942</v>
      </c>
      <c r="D1008" s="69">
        <v>2009</v>
      </c>
      <c r="L1008" s="74">
        <v>-3.027777777777799</v>
      </c>
      <c r="M1008" s="21">
        <v>1.0743142309052142E-2</v>
      </c>
      <c r="N1008" s="32"/>
      <c r="O1008" s="21"/>
      <c r="P1008" s="21">
        <v>2.5608033071793504E-2</v>
      </c>
      <c r="Q1008" s="21">
        <v>0.78197908543522998</v>
      </c>
      <c r="R1008" s="21">
        <f t="shared" si="53"/>
        <v>0.80758711850702347</v>
      </c>
      <c r="S1008" s="76">
        <f t="shared" si="52"/>
        <v>807.58711850702343</v>
      </c>
      <c r="T1008" s="21">
        <v>4.7078700703084286E-3</v>
      </c>
      <c r="U1008" s="21">
        <v>7.1280311515707628E-4</v>
      </c>
    </row>
    <row r="1009" spans="1:21" ht="12" customHeight="1">
      <c r="A1009" s="34">
        <v>1</v>
      </c>
      <c r="B1009" s="75" t="s">
        <v>3</v>
      </c>
      <c r="C1009" s="37">
        <v>39972</v>
      </c>
      <c r="D1009" s="69">
        <v>2009</v>
      </c>
      <c r="E1009" s="108">
        <v>23.85</v>
      </c>
      <c r="F1009" s="108">
        <v>440</v>
      </c>
      <c r="G1009" s="108">
        <v>0.29199999999999998</v>
      </c>
      <c r="H1009" s="108">
        <v>89.1</v>
      </c>
      <c r="I1009" s="108">
        <v>7.48</v>
      </c>
      <c r="J1009" s="108">
        <v>8.1999999999999993</v>
      </c>
      <c r="L1009" s="5">
        <v>2.4255319148935626</v>
      </c>
      <c r="M1009" s="21">
        <v>3.1505900001799356E-2</v>
      </c>
      <c r="N1009" s="32"/>
      <c r="O1009" s="21"/>
      <c r="P1009" s="21">
        <v>0.16057196720591105</v>
      </c>
      <c r="Q1009" s="21">
        <v>0.66589289712487032</v>
      </c>
      <c r="R1009" s="21">
        <f t="shared" si="53"/>
        <v>0.82646486433078137</v>
      </c>
      <c r="S1009" s="76">
        <f t="shared" si="52"/>
        <v>826.46486433078132</v>
      </c>
      <c r="T1009" s="21">
        <v>0.80702323783848107</v>
      </c>
      <c r="U1009" s="21">
        <v>0.85380326480536239</v>
      </c>
    </row>
    <row r="1010" spans="1:21">
      <c r="A1010" s="34">
        <v>2</v>
      </c>
      <c r="B1010" s="117" t="s">
        <v>4</v>
      </c>
      <c r="C1010" s="37">
        <v>39972</v>
      </c>
      <c r="D1010" s="69">
        <v>2009</v>
      </c>
      <c r="E1010" s="108">
        <v>24.27</v>
      </c>
      <c r="F1010" s="108">
        <v>475</v>
      </c>
      <c r="G1010" s="108">
        <v>0.313</v>
      </c>
      <c r="H1010" s="108">
        <v>89.4</v>
      </c>
      <c r="I1010" s="108">
        <v>7.49</v>
      </c>
      <c r="J1010" s="108">
        <v>7.07</v>
      </c>
      <c r="L1010" s="5">
        <v>2.5555555555554901</v>
      </c>
      <c r="M1010" s="21">
        <v>1.5067841412669675E-2</v>
      </c>
      <c r="N1010" s="32"/>
      <c r="O1010" s="21"/>
      <c r="P1010" s="21">
        <v>0.33578051704975848</v>
      </c>
      <c r="Q1010" s="21">
        <v>0.6058187469543117</v>
      </c>
      <c r="R1010" s="21">
        <f t="shared" si="53"/>
        <v>0.94159926400407024</v>
      </c>
      <c r="S1010" s="76">
        <f t="shared" ref="S1010:S1028" si="54">R1010*1000</f>
        <v>941.59926400407028</v>
      </c>
      <c r="T1010" s="21">
        <v>0.44062692879297821</v>
      </c>
      <c r="U1010" s="21">
        <v>0.49432895548799</v>
      </c>
    </row>
    <row r="1011" spans="1:21">
      <c r="A1011" s="34">
        <v>3</v>
      </c>
      <c r="B1011" s="117" t="s">
        <v>10</v>
      </c>
      <c r="C1011" s="37">
        <v>39972</v>
      </c>
      <c r="D1011" s="69">
        <v>2009</v>
      </c>
      <c r="E1011" s="108">
        <v>24.69</v>
      </c>
      <c r="F1011" s="108">
        <v>462</v>
      </c>
      <c r="G1011" s="108">
        <v>0.30199999999999999</v>
      </c>
      <c r="H1011" s="108">
        <v>69.099999999999994</v>
      </c>
      <c r="I1011" s="108">
        <v>5.73</v>
      </c>
      <c r="J1011" s="108">
        <v>4.75</v>
      </c>
      <c r="L1011" s="5">
        <v>6.2745098039215303</v>
      </c>
      <c r="M1011" s="21">
        <v>0.11559486568771141</v>
      </c>
      <c r="N1011" s="32"/>
      <c r="O1011" s="21"/>
      <c r="P1011" s="21">
        <v>0.22477421266688502</v>
      </c>
      <c r="Q1011" s="21">
        <v>1.4768939244274109</v>
      </c>
      <c r="R1011" s="21">
        <f t="shared" si="53"/>
        <v>1.7016681370942959</v>
      </c>
      <c r="S1011" s="76">
        <f t="shared" si="54"/>
        <v>1701.6681370942958</v>
      </c>
      <c r="T1011" s="21">
        <v>0.75823620803222369</v>
      </c>
      <c r="U1011" s="21">
        <v>0.82322604531106536</v>
      </c>
    </row>
    <row r="1012" spans="1:21">
      <c r="A1012" s="34">
        <v>4</v>
      </c>
      <c r="B1012" s="117" t="s">
        <v>8</v>
      </c>
      <c r="C1012" s="37">
        <v>39972</v>
      </c>
      <c r="D1012" s="69">
        <v>2009</v>
      </c>
      <c r="E1012" s="108">
        <v>24.92</v>
      </c>
      <c r="F1012" s="108">
        <v>368</v>
      </c>
      <c r="G1012" s="108">
        <v>0.24</v>
      </c>
      <c r="H1012" s="108">
        <v>30.3</v>
      </c>
      <c r="I1012" s="108">
        <v>2.33</v>
      </c>
      <c r="J1012" s="108">
        <v>7.62</v>
      </c>
      <c r="L1012" s="5">
        <v>2.384615384615314</v>
      </c>
      <c r="M1012" s="21">
        <v>0.12423297139792003</v>
      </c>
      <c r="N1012" s="32"/>
      <c r="O1012" s="21"/>
      <c r="P1012" s="21">
        <v>0.10233037155226649</v>
      </c>
      <c r="Q1012" s="21">
        <v>0.93622657289238398</v>
      </c>
      <c r="R1012" s="21">
        <f t="shared" si="53"/>
        <v>1.0385569444446505</v>
      </c>
      <c r="S1012" s="76">
        <f t="shared" si="54"/>
        <v>1038.5569444446505</v>
      </c>
      <c r="T1012" s="21">
        <v>0.57630232513739443</v>
      </c>
      <c r="U1012" s="21">
        <v>0.65300936624264105</v>
      </c>
    </row>
    <row r="1013" spans="1:21">
      <c r="A1013" s="34">
        <v>5</v>
      </c>
      <c r="B1013" s="117" t="s">
        <v>6</v>
      </c>
      <c r="C1013" s="37">
        <v>39972</v>
      </c>
      <c r="D1013" s="69">
        <v>2009</v>
      </c>
      <c r="E1013" s="108">
        <v>25.53</v>
      </c>
      <c r="F1013" s="108">
        <v>634</v>
      </c>
      <c r="G1013" s="108">
        <v>0.40799999999999997</v>
      </c>
      <c r="H1013" s="108">
        <v>87</v>
      </c>
      <c r="I1013" s="108">
        <v>7.13</v>
      </c>
      <c r="J1013" s="108">
        <v>7.53</v>
      </c>
      <c r="L1013" s="5">
        <v>6.0000000000000329</v>
      </c>
      <c r="M1013" s="21">
        <v>3.4790090687660855E-2</v>
      </c>
      <c r="N1013" s="32"/>
      <c r="O1013" s="21"/>
      <c r="P1013" s="21">
        <v>1.8729095232100352</v>
      </c>
      <c r="Q1013" s="21">
        <v>0.81607827255126675</v>
      </c>
      <c r="R1013" s="21">
        <f t="shared" si="53"/>
        <v>2.6889877957613022</v>
      </c>
      <c r="S1013" s="76">
        <f t="shared" si="54"/>
        <v>2688.9877957613021</v>
      </c>
      <c r="T1013" s="21">
        <v>0.66949473102574053</v>
      </c>
      <c r="U1013" s="21">
        <v>0.80928129737959065</v>
      </c>
    </row>
    <row r="1014" spans="1:21">
      <c r="A1014" s="34">
        <v>6</v>
      </c>
      <c r="B1014" s="117" t="s">
        <v>21</v>
      </c>
      <c r="C1014" s="37">
        <v>39972</v>
      </c>
      <c r="D1014" s="69">
        <v>2009</v>
      </c>
      <c r="E1014" s="108">
        <v>24.2</v>
      </c>
      <c r="F1014" s="108">
        <v>422</v>
      </c>
      <c r="G1014" s="108">
        <v>0.27900000000000003</v>
      </c>
      <c r="H1014" s="108">
        <v>91</v>
      </c>
      <c r="I1014" s="108">
        <v>7.64</v>
      </c>
      <c r="J1014" s="108">
        <v>8.51</v>
      </c>
      <c r="L1014" s="5">
        <v>14.888888888888824</v>
      </c>
      <c r="M1014" s="21">
        <v>1.4879684654625538E-2</v>
      </c>
      <c r="N1014" s="32"/>
      <c r="O1014" s="21"/>
      <c r="P1014" s="21">
        <v>4.711681951885021</v>
      </c>
      <c r="Q1014" s="21">
        <v>0.75600412238070813</v>
      </c>
      <c r="R1014" s="21">
        <f t="shared" si="53"/>
        <v>5.4676860742657292</v>
      </c>
      <c r="S1014" s="76">
        <f t="shared" si="54"/>
        <v>5467.6860742657291</v>
      </c>
      <c r="T1014" s="21">
        <v>1.0323083389385219</v>
      </c>
      <c r="U1014" s="21">
        <v>1.319890909743533</v>
      </c>
    </row>
    <row r="1015" spans="1:21">
      <c r="A1015" s="34">
        <v>7</v>
      </c>
      <c r="B1015" s="117" t="s">
        <v>22</v>
      </c>
      <c r="C1015" s="37">
        <v>39972</v>
      </c>
      <c r="D1015" s="69">
        <v>2009</v>
      </c>
      <c r="E1015" s="108">
        <v>24.27</v>
      </c>
      <c r="F1015" s="108">
        <v>468</v>
      </c>
      <c r="G1015" s="108">
        <v>0.309</v>
      </c>
      <c r="H1015" s="108">
        <v>69.3</v>
      </c>
      <c r="I1015" s="108">
        <v>5.79</v>
      </c>
      <c r="J1015" s="108">
        <v>7.4</v>
      </c>
      <c r="L1015" s="5">
        <v>12.130434782608637</v>
      </c>
      <c r="M1015" s="21">
        <v>3.7167707902946004E-2</v>
      </c>
      <c r="N1015" s="32"/>
      <c r="O1015" s="21"/>
      <c r="P1015" s="21">
        <v>4.4330690858183726</v>
      </c>
      <c r="Q1015" s="21">
        <v>0.81607827255126675</v>
      </c>
      <c r="R1015" s="21">
        <f t="shared" si="53"/>
        <v>5.2491473583696395</v>
      </c>
      <c r="S1015" s="76">
        <f t="shared" si="54"/>
        <v>5249.1473583696397</v>
      </c>
      <c r="T1015" s="21">
        <v>1.039478317759889</v>
      </c>
      <c r="U1015" s="21">
        <v>1.3262786165556977</v>
      </c>
    </row>
    <row r="1016" spans="1:21">
      <c r="A1016" s="34">
        <v>8</v>
      </c>
      <c r="B1016" s="117" t="s">
        <v>7</v>
      </c>
      <c r="C1016" s="37">
        <v>39972</v>
      </c>
      <c r="D1016" s="69">
        <v>2009</v>
      </c>
      <c r="E1016" s="108">
        <v>28.61</v>
      </c>
      <c r="F1016" s="108">
        <v>279</v>
      </c>
      <c r="G1016" s="108">
        <v>0.17</v>
      </c>
      <c r="H1016" s="108">
        <v>115.1</v>
      </c>
      <c r="I1016" s="108">
        <v>8.15</v>
      </c>
      <c r="J1016" s="108">
        <v>7.79</v>
      </c>
      <c r="L1016" s="5">
        <v>6.0740740740740833</v>
      </c>
      <c r="M1016" s="21">
        <v>8.1402516846805911E-3</v>
      </c>
      <c r="N1016" s="32"/>
      <c r="O1016" s="21"/>
      <c r="P1016" s="21">
        <v>1.9123155691111872E-2</v>
      </c>
      <c r="Q1016" s="21">
        <v>0.69592997221014952</v>
      </c>
      <c r="R1016" s="21">
        <f t="shared" si="53"/>
        <v>0.71505312790126141</v>
      </c>
      <c r="S1016" s="76">
        <f t="shared" si="54"/>
        <v>715.0531279012614</v>
      </c>
      <c r="T1016" s="21">
        <v>0.5427558300238976</v>
      </c>
      <c r="U1016" s="21">
        <v>0.59895819685118101</v>
      </c>
    </row>
    <row r="1017" spans="1:21">
      <c r="A1017" s="34">
        <v>9</v>
      </c>
      <c r="B1017" s="117" t="s">
        <v>9</v>
      </c>
      <c r="C1017" s="37">
        <v>39972</v>
      </c>
      <c r="D1017" s="69">
        <v>2009</v>
      </c>
      <c r="E1017" s="108">
        <v>24.23</v>
      </c>
      <c r="F1017" s="108">
        <v>317</v>
      </c>
      <c r="G1017" s="108">
        <v>0.21</v>
      </c>
      <c r="H1017" s="108">
        <v>59.6</v>
      </c>
      <c r="I1017" s="108">
        <v>4.7</v>
      </c>
      <c r="J1017" s="108">
        <v>7.53</v>
      </c>
      <c r="L1017" s="5">
        <v>11.124999999999908</v>
      </c>
      <c r="M1017" s="21">
        <v>0.16145379917101699</v>
      </c>
      <c r="N1017" s="32"/>
      <c r="O1017" s="21"/>
      <c r="P1017" s="21">
        <v>0.16369914869903171</v>
      </c>
      <c r="Q1017" s="21">
        <v>1.386782699171573</v>
      </c>
      <c r="R1017" s="21">
        <f t="shared" si="53"/>
        <v>1.5504818478706048</v>
      </c>
      <c r="S1017" s="76">
        <f t="shared" si="54"/>
        <v>1550.4818478706047</v>
      </c>
      <c r="T1017" s="21">
        <v>0.86130032389201705</v>
      </c>
      <c r="U1017" s="21">
        <v>1.0793424044076967</v>
      </c>
    </row>
    <row r="1018" spans="1:21">
      <c r="A1018" s="34">
        <v>10</v>
      </c>
      <c r="B1018" s="117" t="s">
        <v>23</v>
      </c>
      <c r="C1018" s="37">
        <v>39972</v>
      </c>
      <c r="D1018" s="69">
        <v>2009</v>
      </c>
      <c r="E1018" s="108">
        <v>26</v>
      </c>
      <c r="F1018" s="108">
        <v>551</v>
      </c>
      <c r="G1018" s="108">
        <v>0.35699999999999998</v>
      </c>
      <c r="H1018" s="108">
        <v>48</v>
      </c>
      <c r="I1018" s="108">
        <v>3.82</v>
      </c>
      <c r="J1018" s="108">
        <v>7.19</v>
      </c>
      <c r="L1018" s="5">
        <v>5.4166666666666483</v>
      </c>
      <c r="M1018" s="21">
        <v>9.7446291116362216E-2</v>
      </c>
      <c r="N1018" s="32"/>
      <c r="O1018" s="21"/>
      <c r="P1018" s="21">
        <v>3.1199950518135761E-2</v>
      </c>
      <c r="Q1018" s="21">
        <v>2.5281915524121858</v>
      </c>
      <c r="R1018" s="21">
        <f t="shared" si="53"/>
        <v>2.5593915029303216</v>
      </c>
      <c r="S1018" s="76">
        <f t="shared" si="54"/>
        <v>2559.3915029303216</v>
      </c>
      <c r="T1018" s="21">
        <v>2.5024356745054384</v>
      </c>
      <c r="U1018" s="21">
        <v>2.6523882249424906</v>
      </c>
    </row>
    <row r="1019" spans="1:21">
      <c r="A1019" s="1">
        <v>11</v>
      </c>
      <c r="B1019" s="118" t="s">
        <v>14</v>
      </c>
      <c r="C1019" s="37">
        <v>39972</v>
      </c>
      <c r="D1019" s="69">
        <v>2009</v>
      </c>
      <c r="E1019" s="108">
        <v>24.72</v>
      </c>
      <c r="F1019" s="108">
        <v>204</v>
      </c>
      <c r="G1019" s="108">
        <v>0.13400000000000001</v>
      </c>
      <c r="H1019" s="108">
        <v>22.5</v>
      </c>
      <c r="I1019" s="108">
        <v>1.87</v>
      </c>
      <c r="J1019" s="108">
        <v>8.99</v>
      </c>
      <c r="L1019" s="5">
        <v>0.85185185185188128</v>
      </c>
      <c r="M1019" s="21">
        <v>7.0095140560671926E-2</v>
      </c>
      <c r="N1019" s="32"/>
      <c r="O1019" s="21"/>
      <c r="P1019" s="21">
        <v>3.3964309849071131E-2</v>
      </c>
      <c r="Q1019" s="21">
        <v>0.81607827255126675</v>
      </c>
      <c r="R1019" s="21">
        <f t="shared" si="53"/>
        <v>0.85004258240033792</v>
      </c>
      <c r="S1019" s="76">
        <f t="shared" si="54"/>
        <v>850.04258240033789</v>
      </c>
      <c r="T1019" s="21">
        <v>0.10930116833024825</v>
      </c>
      <c r="U1019" s="21">
        <v>0.14895646885976843</v>
      </c>
    </row>
    <row r="1020" spans="1:21">
      <c r="A1020" s="34">
        <v>12</v>
      </c>
      <c r="B1020" s="117" t="s">
        <v>15</v>
      </c>
      <c r="C1020" s="37">
        <v>39972</v>
      </c>
      <c r="D1020" s="69">
        <v>2009</v>
      </c>
      <c r="E1020" s="108">
        <v>29.29</v>
      </c>
      <c r="F1020" s="108">
        <v>652</v>
      </c>
      <c r="G1020" s="108">
        <v>0.39200000000000002</v>
      </c>
      <c r="H1020" s="108">
        <v>217.3</v>
      </c>
      <c r="I1020" s="108">
        <v>16.55</v>
      </c>
      <c r="J1020" s="108">
        <v>9.2799999999999994</v>
      </c>
      <c r="L1020" s="5">
        <v>10.633333333333329</v>
      </c>
      <c r="M1020" s="21">
        <v>2.259411173443561E-2</v>
      </c>
      <c r="N1020" s="32"/>
      <c r="O1020" s="21"/>
      <c r="P1020" s="21">
        <v>1.8673947299834869E-2</v>
      </c>
      <c r="Q1020" s="21">
        <v>1.9274500507065999</v>
      </c>
      <c r="R1020" s="21">
        <f t="shared" si="53"/>
        <v>1.9461239980064349</v>
      </c>
      <c r="S1020" s="76">
        <f t="shared" si="54"/>
        <v>1946.1239980064349</v>
      </c>
      <c r="T1020" s="21">
        <v>1.3785651841623499</v>
      </c>
      <c r="U1020" s="21">
        <v>2.2738031534411824</v>
      </c>
    </row>
    <row r="1021" spans="1:21">
      <c r="A1021" s="1">
        <v>15</v>
      </c>
      <c r="B1021" s="118" t="s">
        <v>18</v>
      </c>
      <c r="C1021" s="37">
        <v>39972</v>
      </c>
      <c r="D1021" s="69">
        <v>2009</v>
      </c>
      <c r="E1021" s="108">
        <v>27.59</v>
      </c>
      <c r="F1021" s="108">
        <v>157</v>
      </c>
      <c r="G1021" s="108">
        <v>9.7000000000000003E-2</v>
      </c>
      <c r="H1021" s="108">
        <v>25.8</v>
      </c>
      <c r="I1021" s="108">
        <v>2.02</v>
      </c>
      <c r="J1021" s="108">
        <v>7.38</v>
      </c>
      <c r="L1021" s="5">
        <v>1.5333333333333865</v>
      </c>
      <c r="M1021" s="21">
        <v>1.8260712244155433</v>
      </c>
      <c r="N1021" s="32"/>
      <c r="O1021" s="21"/>
      <c r="P1021" s="21">
        <v>6.3197409773712673E-2</v>
      </c>
      <c r="Q1021" s="21">
        <v>3.909897006335032</v>
      </c>
      <c r="R1021" s="21">
        <f t="shared" si="53"/>
        <v>3.9730944161087445</v>
      </c>
      <c r="S1021" s="76">
        <f t="shared" si="54"/>
        <v>3973.0944161087446</v>
      </c>
      <c r="T1021" s="21">
        <v>1.3709275980265461</v>
      </c>
      <c r="U1021" s="21">
        <v>1.472986440225253</v>
      </c>
    </row>
    <row r="1022" spans="1:21">
      <c r="A1022" s="1">
        <v>16</v>
      </c>
      <c r="B1022" s="118" t="s">
        <v>109</v>
      </c>
      <c r="C1022" s="37">
        <v>39972</v>
      </c>
      <c r="D1022" s="69">
        <v>2009</v>
      </c>
      <c r="E1022" s="108">
        <v>24.5</v>
      </c>
      <c r="F1022" s="108">
        <v>178</v>
      </c>
      <c r="G1022" s="108">
        <v>0.11700000000000001</v>
      </c>
      <c r="H1022" s="108">
        <v>30</v>
      </c>
      <c r="I1022" s="108">
        <v>2.44</v>
      </c>
      <c r="J1022" s="108">
        <v>7.48</v>
      </c>
      <c r="L1022" s="5">
        <v>4.2580645161289929</v>
      </c>
      <c r="M1022" s="21">
        <v>5.5145230876073245E-2</v>
      </c>
      <c r="N1022" s="32"/>
      <c r="O1022" s="21"/>
      <c r="P1022" s="21">
        <v>2.3839843799520345E-2</v>
      </c>
      <c r="Q1022" s="21">
        <v>1.0263377981482218</v>
      </c>
      <c r="R1022" s="21">
        <f t="shared" si="53"/>
        <v>1.0501776419477422</v>
      </c>
      <c r="S1022" s="76">
        <f t="shared" si="54"/>
        <v>1050.1776419477421</v>
      </c>
      <c r="T1022" s="21">
        <v>0.13162508789725774</v>
      </c>
      <c r="U1022" s="21">
        <v>0.30199964108892985</v>
      </c>
    </row>
    <row r="1023" spans="1:21">
      <c r="A1023" s="1">
        <v>17</v>
      </c>
      <c r="B1023" s="118" t="s">
        <v>125</v>
      </c>
      <c r="C1023" s="37">
        <v>39972</v>
      </c>
      <c r="D1023" s="69">
        <v>2009</v>
      </c>
      <c r="E1023" s="108">
        <v>24.92</v>
      </c>
      <c r="F1023" s="108">
        <v>109</v>
      </c>
      <c r="G1023" s="108">
        <v>7.0999999999999994E-2</v>
      </c>
      <c r="H1023" s="108">
        <v>49.3</v>
      </c>
      <c r="I1023" s="108">
        <v>5.0199999999999996</v>
      </c>
      <c r="J1023" s="108">
        <v>7.51</v>
      </c>
      <c r="L1023" s="5">
        <v>3.0400000000000427</v>
      </c>
      <c r="M1023" s="21">
        <v>3.4755880368016467E-2</v>
      </c>
      <c r="N1023" s="32"/>
      <c r="O1023" s="21"/>
      <c r="P1023" s="21">
        <v>1.8863997003836681E-2</v>
      </c>
      <c r="Q1023" s="21">
        <v>0.54574459678375331</v>
      </c>
      <c r="R1023" s="21">
        <f t="shared" si="53"/>
        <v>0.56460859378758999</v>
      </c>
      <c r="S1023" s="76">
        <f t="shared" si="54"/>
        <v>564.60859378758994</v>
      </c>
      <c r="T1023" s="21">
        <v>7.9131837154351764E-2</v>
      </c>
      <c r="U1023" s="21">
        <v>0.16366913782877096</v>
      </c>
    </row>
    <row r="1024" spans="1:21">
      <c r="A1024" s="1">
        <v>18</v>
      </c>
      <c r="B1024" s="118" t="s">
        <v>123</v>
      </c>
      <c r="C1024" s="37">
        <v>39972</v>
      </c>
      <c r="D1024" s="69">
        <v>2009</v>
      </c>
      <c r="E1024" s="108">
        <v>26.25</v>
      </c>
      <c r="F1024" s="108">
        <v>93</v>
      </c>
      <c r="G1024" s="108">
        <v>5.8999999999999997E-2</v>
      </c>
      <c r="H1024" s="108">
        <v>65.5</v>
      </c>
      <c r="I1024" s="108">
        <v>5.28</v>
      </c>
      <c r="J1024" s="108">
        <v>7.26</v>
      </c>
      <c r="L1024" s="5">
        <v>1.2972972972973196</v>
      </c>
      <c r="M1024" s="21">
        <v>2.3552000684478547E-2</v>
      </c>
      <c r="N1024" s="32"/>
      <c r="O1024" s="21"/>
      <c r="P1024" s="21">
        <v>1.8190184416921183E-2</v>
      </c>
      <c r="Q1024" s="21">
        <v>1.7472276001949243</v>
      </c>
      <c r="R1024" s="21">
        <f t="shared" si="53"/>
        <v>1.7654177846118455</v>
      </c>
      <c r="S1024" s="76">
        <f t="shared" si="54"/>
        <v>1765.4177846118455</v>
      </c>
      <c r="T1024" s="21">
        <v>3.5367256280935899E-2</v>
      </c>
      <c r="U1024" s="21">
        <v>8.7854388123733085E-2</v>
      </c>
    </row>
    <row r="1025" spans="1:21">
      <c r="A1025" s="1">
        <v>19</v>
      </c>
      <c r="B1025" s="118" t="s">
        <v>111</v>
      </c>
      <c r="C1025" s="37">
        <v>39972</v>
      </c>
      <c r="D1025" s="69">
        <v>2009</v>
      </c>
      <c r="E1025" s="108">
        <v>30.01</v>
      </c>
      <c r="F1025" s="108">
        <v>97</v>
      </c>
      <c r="G1025" s="108">
        <v>5.8000000000000003E-2</v>
      </c>
      <c r="H1025" s="108">
        <v>115.5</v>
      </c>
      <c r="I1025" s="108">
        <v>8</v>
      </c>
      <c r="J1025" s="108">
        <v>7.83</v>
      </c>
      <c r="L1025" s="5">
        <v>0.41379310344821119</v>
      </c>
      <c r="M1025" s="21">
        <v>8.7902477579240024E-3</v>
      </c>
      <c r="N1025" s="32"/>
      <c r="O1025" s="21"/>
      <c r="P1025" s="21">
        <v>1.850117484165141E-2</v>
      </c>
      <c r="Q1025" s="21">
        <v>0.69592997221014952</v>
      </c>
      <c r="R1025" s="21">
        <f t="shared" si="53"/>
        <v>0.71443114705180089</v>
      </c>
      <c r="S1025" s="76">
        <f t="shared" si="54"/>
        <v>714.43114705180085</v>
      </c>
      <c r="T1025" s="21">
        <v>2.7088874936459145E-2</v>
      </c>
      <c r="U1025" s="21">
        <v>6.586392204906738E-2</v>
      </c>
    </row>
    <row r="1026" spans="1:21">
      <c r="A1026" s="1">
        <v>20</v>
      </c>
      <c r="B1026" s="118" t="s">
        <v>124</v>
      </c>
      <c r="C1026" s="37">
        <v>39972</v>
      </c>
      <c r="D1026" s="69">
        <v>2009</v>
      </c>
      <c r="E1026" s="108">
        <v>29.31</v>
      </c>
      <c r="F1026" s="108">
        <v>101</v>
      </c>
      <c r="G1026" s="108">
        <v>6.0999999999999999E-2</v>
      </c>
      <c r="H1026" s="108">
        <v>60</v>
      </c>
      <c r="I1026" s="108">
        <v>4.59</v>
      </c>
      <c r="J1026" s="108">
        <v>7.4</v>
      </c>
      <c r="L1026" s="5">
        <v>2.1111111111111662</v>
      </c>
      <c r="M1026" s="21">
        <v>1.4520476298359425E-2</v>
      </c>
      <c r="N1026" s="32"/>
      <c r="O1026" s="21"/>
      <c r="P1026" s="21">
        <v>1.9416868870023751E-2</v>
      </c>
      <c r="Q1026" s="21">
        <v>0.75600412238070813</v>
      </c>
      <c r="R1026" s="21">
        <f t="shared" si="53"/>
        <v>0.77542099125073194</v>
      </c>
      <c r="S1026" s="76">
        <f t="shared" si="54"/>
        <v>775.42099125073196</v>
      </c>
      <c r="T1026" s="21">
        <v>3.3496827023188014E-2</v>
      </c>
      <c r="U1026" s="21">
        <v>7.7312926608575888E-2</v>
      </c>
    </row>
    <row r="1027" spans="1:21">
      <c r="A1027" s="34" t="s">
        <v>87</v>
      </c>
      <c r="B1027" s="117"/>
      <c r="C1027" s="37">
        <v>39972</v>
      </c>
      <c r="D1027" s="69">
        <v>2009</v>
      </c>
      <c r="L1027" s="5">
        <v>-0.8399999999999519</v>
      </c>
      <c r="M1027" s="21">
        <v>3.9425588999475777E-2</v>
      </c>
      <c r="N1027" s="32"/>
      <c r="O1027" s="21"/>
      <c r="P1027" s="21">
        <v>1.955771194154823</v>
      </c>
      <c r="Q1027" s="21">
        <v>0.81607827255126675</v>
      </c>
      <c r="R1027" s="21">
        <f t="shared" si="53"/>
        <v>2.7718494667060898</v>
      </c>
      <c r="S1027" s="76">
        <f t="shared" si="54"/>
        <v>2771.84946670609</v>
      </c>
      <c r="T1027" s="21">
        <v>0.66351974867460151</v>
      </c>
      <c r="U1027" s="21">
        <v>0.76264754710061711</v>
      </c>
    </row>
    <row r="1028" spans="1:21">
      <c r="A1028" s="34" t="s">
        <v>59</v>
      </c>
      <c r="B1028" s="117"/>
      <c r="C1028" s="37">
        <v>39972</v>
      </c>
      <c r="D1028" s="69">
        <v>2009</v>
      </c>
      <c r="L1028" s="5">
        <v>-1.7391304347825378</v>
      </c>
      <c r="M1028" s="21">
        <v>2.3758128246007745E-3</v>
      </c>
      <c r="N1028" s="32"/>
      <c r="O1028" s="21"/>
      <c r="P1028" s="21">
        <v>1.8397511366741337E-2</v>
      </c>
      <c r="Q1028" s="21">
        <v>0.18529969576040184</v>
      </c>
      <c r="R1028" s="21">
        <f t="shared" si="53"/>
        <v>0.20369720712714318</v>
      </c>
      <c r="S1028" s="76">
        <f t="shared" si="54"/>
        <v>203.69720712714317</v>
      </c>
      <c r="T1028" s="21">
        <v>7.6431501259998508E-4</v>
      </c>
      <c r="U1028" s="21">
        <v>-3.1690918516456834E-4</v>
      </c>
    </row>
    <row r="1029" spans="1:21">
      <c r="A1029" s="34">
        <v>1</v>
      </c>
      <c r="B1029" s="75" t="s">
        <v>3</v>
      </c>
      <c r="C1029" s="37">
        <v>39999</v>
      </c>
      <c r="D1029" s="69">
        <v>2009</v>
      </c>
      <c r="E1029" s="108">
        <v>24.27</v>
      </c>
      <c r="F1029" s="108">
        <v>393</v>
      </c>
      <c r="G1029" s="108">
        <v>0.25900000000000001</v>
      </c>
      <c r="H1029" s="108">
        <v>79.5</v>
      </c>
      <c r="I1029" s="108">
        <v>6.64</v>
      </c>
      <c r="J1029" s="108">
        <v>7.59</v>
      </c>
      <c r="L1029" s="74">
        <v>-0.42424242424234387</v>
      </c>
    </row>
    <row r="1030" spans="1:21">
      <c r="A1030" s="34">
        <v>2</v>
      </c>
      <c r="B1030" s="117" t="s">
        <v>4</v>
      </c>
      <c r="C1030" s="37">
        <v>39999</v>
      </c>
      <c r="D1030" s="69">
        <v>2009</v>
      </c>
      <c r="E1030" s="108">
        <v>24.79</v>
      </c>
      <c r="F1030" s="108">
        <v>395</v>
      </c>
      <c r="G1030" s="108">
        <v>0.25800000000000001</v>
      </c>
      <c r="H1030" s="108">
        <v>87</v>
      </c>
      <c r="I1030" s="108">
        <v>7.22</v>
      </c>
      <c r="J1030" s="108">
        <v>7.79</v>
      </c>
      <c r="L1030" s="74">
        <v>11.740740740740764</v>
      </c>
    </row>
    <row r="1031" spans="1:21">
      <c r="A1031" s="34">
        <v>3</v>
      </c>
      <c r="B1031" s="117" t="s">
        <v>10</v>
      </c>
      <c r="C1031" s="37">
        <v>39999</v>
      </c>
      <c r="D1031" s="69">
        <v>2009</v>
      </c>
      <c r="E1031" s="108">
        <v>24.58</v>
      </c>
      <c r="F1031" s="108">
        <v>394</v>
      </c>
      <c r="G1031" s="108">
        <v>0.25800000000000001</v>
      </c>
      <c r="H1031" s="108">
        <v>61.2</v>
      </c>
      <c r="I1031" s="108">
        <v>5.09</v>
      </c>
      <c r="J1031" s="108">
        <v>7.51</v>
      </c>
      <c r="L1031" s="74">
        <v>4.3333333333333055</v>
      </c>
    </row>
    <row r="1032" spans="1:21">
      <c r="A1032" s="34">
        <v>4</v>
      </c>
      <c r="B1032" s="117" t="s">
        <v>8</v>
      </c>
      <c r="C1032" s="37">
        <v>39999</v>
      </c>
      <c r="D1032" s="69">
        <v>2009</v>
      </c>
      <c r="E1032" s="108">
        <v>27.11</v>
      </c>
      <c r="F1032" s="108">
        <v>251</v>
      </c>
      <c r="G1032" s="108">
        <v>0.157</v>
      </c>
      <c r="H1032" s="108">
        <v>9.6</v>
      </c>
      <c r="I1032" s="108">
        <v>0.73</v>
      </c>
      <c r="J1032" s="108">
        <v>7.05</v>
      </c>
      <c r="L1032" s="74">
        <v>1.4838709677418973</v>
      </c>
    </row>
    <row r="1033" spans="1:21">
      <c r="A1033" s="34">
        <v>5</v>
      </c>
      <c r="B1033" s="117" t="s">
        <v>6</v>
      </c>
      <c r="C1033" s="37">
        <v>39999</v>
      </c>
      <c r="D1033" s="69">
        <v>2009</v>
      </c>
      <c r="E1033" s="108">
        <v>25.54</v>
      </c>
      <c r="F1033" s="108">
        <v>695</v>
      </c>
      <c r="G1033" s="108">
        <v>0.44700000000000001</v>
      </c>
      <c r="H1033" s="108">
        <v>84.6</v>
      </c>
      <c r="I1033" s="108">
        <v>6.91</v>
      </c>
      <c r="J1033" s="108">
        <v>7.7</v>
      </c>
      <c r="L1033" s="74">
        <v>0.27272727272729314</v>
      </c>
    </row>
    <row r="1034" spans="1:21">
      <c r="A1034" s="34">
        <v>6</v>
      </c>
      <c r="B1034" s="117" t="s">
        <v>21</v>
      </c>
      <c r="C1034" s="37">
        <v>39999</v>
      </c>
      <c r="D1034" s="69">
        <v>2009</v>
      </c>
      <c r="E1034" s="108">
        <v>24.31</v>
      </c>
      <c r="F1034" s="108">
        <v>409</v>
      </c>
      <c r="G1034" s="108">
        <v>0.26900000000000002</v>
      </c>
      <c r="H1034" s="108">
        <v>8.01</v>
      </c>
      <c r="I1034" s="108">
        <v>6.67</v>
      </c>
      <c r="J1034" s="108">
        <v>7.59</v>
      </c>
      <c r="L1034" s="74">
        <v>0.28985507246381664</v>
      </c>
    </row>
    <row r="1035" spans="1:21">
      <c r="A1035" s="34">
        <v>7</v>
      </c>
      <c r="B1035" s="117" t="s">
        <v>22</v>
      </c>
      <c r="C1035" s="37">
        <v>39999</v>
      </c>
      <c r="D1035" s="69">
        <v>2009</v>
      </c>
      <c r="E1035" s="108">
        <v>25.1</v>
      </c>
      <c r="F1035" s="108">
        <v>406</v>
      </c>
      <c r="G1035" s="108">
        <v>0.26400000000000001</v>
      </c>
      <c r="H1035" s="108">
        <v>32.799999999999997</v>
      </c>
      <c r="I1035" s="108">
        <v>2.69</v>
      </c>
      <c r="J1035" s="108">
        <v>7.15</v>
      </c>
      <c r="L1035" s="74">
        <v>0.69565217391301515</v>
      </c>
    </row>
    <row r="1036" spans="1:21">
      <c r="A1036" s="34">
        <v>8</v>
      </c>
      <c r="B1036" s="117" t="s">
        <v>7</v>
      </c>
      <c r="C1036" s="37">
        <v>39999</v>
      </c>
      <c r="D1036" s="69">
        <v>2009</v>
      </c>
      <c r="E1036" s="108">
        <v>30.53</v>
      </c>
      <c r="F1036" s="108">
        <v>338</v>
      </c>
      <c r="G1036" s="108">
        <v>0.19800000000000001</v>
      </c>
      <c r="H1036" s="108">
        <v>112</v>
      </c>
      <c r="I1036" s="108">
        <v>8.34</v>
      </c>
      <c r="J1036" s="108">
        <v>8.1199999999999992</v>
      </c>
      <c r="L1036" s="74">
        <v>7.0232558139534769</v>
      </c>
    </row>
    <row r="1037" spans="1:21">
      <c r="A1037" s="34">
        <v>9</v>
      </c>
      <c r="B1037" s="117" t="s">
        <v>9</v>
      </c>
      <c r="C1037" s="37">
        <v>39999</v>
      </c>
      <c r="D1037" s="69">
        <v>2009</v>
      </c>
      <c r="E1037" s="108">
        <v>24.89</v>
      </c>
      <c r="F1037" s="108">
        <v>307</v>
      </c>
      <c r="G1037" s="108">
        <v>0.2</v>
      </c>
      <c r="H1037" s="108">
        <v>23.3</v>
      </c>
      <c r="I1037" s="108">
        <v>1.88</v>
      </c>
      <c r="J1037" s="108">
        <v>7.06</v>
      </c>
      <c r="L1037" s="74">
        <v>5.4444444444444411</v>
      </c>
    </row>
    <row r="1038" spans="1:21">
      <c r="A1038" s="34">
        <v>10</v>
      </c>
      <c r="B1038" s="117" t="s">
        <v>23</v>
      </c>
      <c r="C1038" s="37">
        <v>39999</v>
      </c>
      <c r="D1038" s="69">
        <v>2009</v>
      </c>
      <c r="E1038" s="108">
        <v>24.68</v>
      </c>
      <c r="F1038" s="108">
        <v>410</v>
      </c>
      <c r="G1038" s="108">
        <v>0.26800000000000002</v>
      </c>
      <c r="H1038" s="108">
        <v>11.6</v>
      </c>
      <c r="I1038" s="108">
        <v>0.96</v>
      </c>
      <c r="J1038" s="108">
        <v>7.12</v>
      </c>
      <c r="L1038" s="74">
        <v>15.920000000000044</v>
      </c>
    </row>
    <row r="1039" spans="1:21">
      <c r="A1039" s="1">
        <v>11</v>
      </c>
      <c r="B1039" s="118" t="s">
        <v>14</v>
      </c>
      <c r="C1039" s="37">
        <v>39999</v>
      </c>
      <c r="D1039" s="69">
        <v>2009</v>
      </c>
      <c r="E1039" s="108">
        <v>24.38</v>
      </c>
      <c r="F1039" s="108">
        <v>186</v>
      </c>
      <c r="G1039" s="108">
        <v>0.21</v>
      </c>
      <c r="H1039" s="108">
        <v>10.8</v>
      </c>
      <c r="I1039" s="108">
        <v>0.89</v>
      </c>
      <c r="J1039" s="108">
        <v>6.94</v>
      </c>
      <c r="L1039" s="74">
        <v>2.3793103448276689</v>
      </c>
    </row>
    <row r="1040" spans="1:21">
      <c r="A1040" s="34">
        <v>12</v>
      </c>
      <c r="B1040" s="117" t="s">
        <v>15</v>
      </c>
      <c r="C1040" s="37">
        <v>39999</v>
      </c>
      <c r="D1040" s="69">
        <v>2009</v>
      </c>
      <c r="E1040" s="108">
        <v>30.5</v>
      </c>
      <c r="F1040" s="108">
        <v>8.41</v>
      </c>
      <c r="G1040" s="108">
        <v>0.49399999999999999</v>
      </c>
      <c r="H1040" s="108">
        <v>120.4</v>
      </c>
      <c r="I1040" s="108">
        <v>9.01</v>
      </c>
      <c r="J1040" s="32" t="s">
        <v>130</v>
      </c>
      <c r="L1040" s="74">
        <v>12.860465116279087</v>
      </c>
    </row>
    <row r="1041" spans="1:12">
      <c r="A1041" s="1">
        <v>16</v>
      </c>
      <c r="B1041" s="118" t="s">
        <v>109</v>
      </c>
      <c r="C1041" s="37">
        <v>39999</v>
      </c>
      <c r="D1041" s="69">
        <v>2009</v>
      </c>
      <c r="E1041" s="108">
        <v>25.74</v>
      </c>
      <c r="F1041" s="108">
        <v>162</v>
      </c>
      <c r="G1041" s="108">
        <v>0.104</v>
      </c>
      <c r="H1041" s="108">
        <v>17.100000000000001</v>
      </c>
      <c r="I1041" s="108">
        <v>1.35</v>
      </c>
      <c r="J1041" s="108">
        <v>7.1</v>
      </c>
      <c r="L1041" s="74">
        <v>2.8888888888888995</v>
      </c>
    </row>
    <row r="1042" spans="1:12">
      <c r="A1042" s="1">
        <v>17</v>
      </c>
      <c r="B1042" s="118" t="s">
        <v>125</v>
      </c>
      <c r="C1042" s="37">
        <v>39999</v>
      </c>
      <c r="D1042" s="69">
        <v>2009</v>
      </c>
      <c r="E1042" s="108">
        <v>26.41</v>
      </c>
      <c r="F1042" s="108">
        <v>173</v>
      </c>
      <c r="G1042" s="108">
        <v>0.11</v>
      </c>
      <c r="H1042" s="108">
        <v>45.2</v>
      </c>
      <c r="I1042" s="108">
        <v>3.59</v>
      </c>
      <c r="J1042" s="108">
        <v>7.32</v>
      </c>
      <c r="L1042" s="74">
        <v>1.5945945945946141</v>
      </c>
    </row>
    <row r="1043" spans="1:12">
      <c r="A1043" s="1">
        <v>18</v>
      </c>
      <c r="B1043" s="118" t="s">
        <v>123</v>
      </c>
      <c r="C1043" s="37">
        <v>39999</v>
      </c>
      <c r="D1043" s="69">
        <v>2009</v>
      </c>
      <c r="E1043" s="108">
        <v>31.29</v>
      </c>
      <c r="F1043" s="108">
        <v>101</v>
      </c>
      <c r="G1043" s="108">
        <v>5.8999999999999997E-2</v>
      </c>
      <c r="H1043" s="108">
        <v>104.8</v>
      </c>
      <c r="I1043" s="108">
        <v>7.67</v>
      </c>
      <c r="J1043" s="108">
        <v>6.89</v>
      </c>
      <c r="L1043" s="74">
        <v>4.5499999999999705</v>
      </c>
    </row>
    <row r="1044" spans="1:12">
      <c r="A1044" s="1">
        <v>19</v>
      </c>
      <c r="B1044" s="118" t="s">
        <v>111</v>
      </c>
      <c r="C1044" s="37">
        <v>39999</v>
      </c>
      <c r="D1044" s="69">
        <v>2009</v>
      </c>
      <c r="E1044" s="108">
        <v>30.38</v>
      </c>
      <c r="F1044" s="108">
        <v>90</v>
      </c>
      <c r="G1044" s="108">
        <v>5.2999999999999999E-2</v>
      </c>
      <c r="H1044" s="108">
        <v>110.6</v>
      </c>
      <c r="I1044" s="108">
        <v>10.52</v>
      </c>
      <c r="J1044" s="108">
        <v>8.52</v>
      </c>
      <c r="L1044" s="74">
        <v>2.675675675675651</v>
      </c>
    </row>
    <row r="1045" spans="1:12">
      <c r="A1045" s="34" t="s">
        <v>87</v>
      </c>
      <c r="B1045" s="117"/>
      <c r="C1045" s="37">
        <v>39999</v>
      </c>
      <c r="D1045" s="69">
        <v>2009</v>
      </c>
      <c r="L1045" s="74">
        <v>219.33333333333334</v>
      </c>
    </row>
    <row r="1046" spans="1:12">
      <c r="A1046" s="34" t="s">
        <v>59</v>
      </c>
      <c r="B1046" s="117"/>
      <c r="C1046" s="37">
        <v>39999</v>
      </c>
      <c r="D1046" s="69">
        <v>2009</v>
      </c>
      <c r="L1046" s="74">
        <v>222.64150943396226</v>
      </c>
    </row>
    <row r="1047" spans="1:12">
      <c r="C1047" s="37"/>
    </row>
    <row r="1048" spans="1:12">
      <c r="C1048" s="37"/>
    </row>
  </sheetData>
  <phoneticPr fontId="0" type="noConversion"/>
  <printOptions gridLines="1"/>
  <pageMargins left="0.46" right="0.28999999999999998" top="0.56999999999999995" bottom="0.21" header="0.3" footer="0.21"/>
  <pageSetup scale="47" fitToHeight="6" orientation="landscape" verticalDpi="12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topLeftCell="B1" workbookViewId="0">
      <selection activeCell="A23" sqref="A23:XFD23"/>
    </sheetView>
  </sheetViews>
  <sheetFormatPr defaultRowHeight="12.75"/>
  <cols>
    <col min="1" max="1" width="8.7109375" customWidth="1"/>
    <col min="2" max="2" width="37.140625" customWidth="1"/>
  </cols>
  <sheetData>
    <row r="1" spans="1:2">
      <c r="A1" t="s">
        <v>19</v>
      </c>
      <c r="B1" t="s">
        <v>20</v>
      </c>
    </row>
    <row r="2" spans="1:2">
      <c r="A2" s="1">
        <v>1</v>
      </c>
      <c r="B2" t="s">
        <v>3</v>
      </c>
    </row>
    <row r="3" spans="1:2">
      <c r="A3" s="1">
        <v>2</v>
      </c>
      <c r="B3" t="s">
        <v>4</v>
      </c>
    </row>
    <row r="4" spans="1:2">
      <c r="A4">
        <v>3</v>
      </c>
      <c r="B4" t="s">
        <v>10</v>
      </c>
    </row>
    <row r="5" spans="1:2">
      <c r="A5" s="1" t="s">
        <v>5</v>
      </c>
      <c r="B5" t="s">
        <v>11</v>
      </c>
    </row>
    <row r="6" spans="1:2">
      <c r="A6" s="1" t="s">
        <v>12</v>
      </c>
      <c r="B6" t="s">
        <v>13</v>
      </c>
    </row>
    <row r="7" spans="1:2">
      <c r="A7" s="1">
        <v>4</v>
      </c>
      <c r="B7" t="s">
        <v>8</v>
      </c>
    </row>
    <row r="8" spans="1:2">
      <c r="A8" s="1">
        <v>5</v>
      </c>
      <c r="B8" t="s">
        <v>6</v>
      </c>
    </row>
    <row r="9" spans="1:2">
      <c r="A9" s="1">
        <v>6</v>
      </c>
      <c r="B9" t="s">
        <v>21</v>
      </c>
    </row>
    <row r="10" spans="1:2">
      <c r="A10" s="1">
        <v>7</v>
      </c>
      <c r="B10" t="s">
        <v>22</v>
      </c>
    </row>
    <row r="11" spans="1:2">
      <c r="A11" s="1">
        <v>8</v>
      </c>
      <c r="B11" t="s">
        <v>7</v>
      </c>
    </row>
    <row r="12" spans="1:2">
      <c r="A12" s="1">
        <v>9</v>
      </c>
      <c r="B12" t="s">
        <v>9</v>
      </c>
    </row>
    <row r="13" spans="1:2">
      <c r="A13" s="1">
        <v>10</v>
      </c>
      <c r="B13" t="s">
        <v>23</v>
      </c>
    </row>
    <row r="14" spans="1:2">
      <c r="A14" s="1">
        <v>11</v>
      </c>
      <c r="B14" t="s">
        <v>14</v>
      </c>
    </row>
    <row r="15" spans="1:2">
      <c r="A15" s="1">
        <v>12</v>
      </c>
      <c r="B15" t="s">
        <v>15</v>
      </c>
    </row>
    <row r="16" spans="1:2">
      <c r="A16" s="1">
        <v>13</v>
      </c>
      <c r="B16" t="s">
        <v>16</v>
      </c>
    </row>
    <row r="17" spans="1:2">
      <c r="A17" s="1">
        <v>14</v>
      </c>
      <c r="B17" t="s">
        <v>17</v>
      </c>
    </row>
    <row r="18" spans="1:2">
      <c r="A18" s="1">
        <v>15</v>
      </c>
      <c r="B18" t="s">
        <v>18</v>
      </c>
    </row>
    <row r="19" spans="1:2">
      <c r="A19" s="1">
        <v>16</v>
      </c>
      <c r="B19" t="s">
        <v>109</v>
      </c>
    </row>
    <row r="20" spans="1:2">
      <c r="A20" s="1">
        <v>17</v>
      </c>
      <c r="B20" t="s">
        <v>113</v>
      </c>
    </row>
    <row r="21" spans="1:2">
      <c r="A21" s="1">
        <v>18</v>
      </c>
      <c r="B21" t="s">
        <v>110</v>
      </c>
    </row>
    <row r="22" spans="1:2">
      <c r="A22" s="1">
        <v>19</v>
      </c>
      <c r="B22" t="s">
        <v>111</v>
      </c>
    </row>
    <row r="23" spans="1:2">
      <c r="A23" s="1">
        <v>20</v>
      </c>
      <c r="B23" t="s">
        <v>112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Temp</vt:lpstr>
      <vt:lpstr>Cond</vt:lpstr>
      <vt:lpstr>TDS</vt:lpstr>
      <vt:lpstr>DO %</vt:lpstr>
      <vt:lpstr>DO</vt:lpstr>
      <vt:lpstr>pH</vt:lpstr>
      <vt:lpstr>Redox</vt:lpstr>
      <vt:lpstr>Data Input Sheet</vt:lpstr>
      <vt:lpstr>Site IDs &amp; Names</vt:lpstr>
      <vt:lpstr>TSS Summary</vt:lpstr>
      <vt:lpstr>TSS Calculations</vt:lpstr>
      <vt:lpstr>Pressure</vt:lpstr>
      <vt:lpstr>Phosphorus</vt:lpstr>
      <vt:lpstr>Nitrates</vt:lpstr>
      <vt:lpstr>TKN</vt:lpstr>
      <vt:lpstr>2006 Summary Statistics</vt:lpstr>
      <vt:lpstr>Sheet1</vt:lpstr>
      <vt:lpstr>P</vt:lpstr>
      <vt:lpstr>'Data Input Sheet'!Print_Area</vt:lpstr>
      <vt:lpstr>'DO %'!Print_Area</vt:lpstr>
      <vt:lpstr>TDS!Print_Area</vt:lpstr>
      <vt:lpstr>'Data Input Sheet'!Print_Titles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Randolf Wells</dc:creator>
  <cp:lastModifiedBy>John</cp:lastModifiedBy>
  <cp:lastPrinted>2005-03-06T00:19:13Z</cp:lastPrinted>
  <dcterms:created xsi:type="dcterms:W3CDTF">2004-03-01T19:46:52Z</dcterms:created>
  <dcterms:modified xsi:type="dcterms:W3CDTF">2009-07-30T16:59:58Z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-1800148660</vt:i4>
  </property>
  <property fmtid="{D5CDD505-2E9C-101B-9397-08002B2CF9AE}" pid="3" name="_EmailSubject">
    <vt:lpwstr>Campus WQ Data </vt:lpwstr>
  </property>
  <property fmtid="{D5CDD505-2E9C-101B-9397-08002B2CF9AE}" pid="4" name="_AuthorEmail">
    <vt:lpwstr>clarkmw@ufl.edu</vt:lpwstr>
  </property>
  <property fmtid="{D5CDD505-2E9C-101B-9397-08002B2CF9AE}" pid="5" name="_AuthorEmailDisplayName">
    <vt:lpwstr>Clark,Mark W</vt:lpwstr>
  </property>
  <property fmtid="{D5CDD505-2E9C-101B-9397-08002B2CF9AE}" pid="6" name="_ReviewingToolsShownOnce">
    <vt:lpwstr/>
  </property>
</Properties>
</file>